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EL\"/>
    </mc:Choice>
  </mc:AlternateContent>
  <xr:revisionPtr revIDLastSave="0" documentId="13_ncr:1_{937309A7-F45F-4731-954C-016098F1B381}" xr6:coauthVersionLast="47" xr6:coauthVersionMax="47" xr10:uidLastSave="{00000000-0000-0000-0000-000000000000}"/>
  <bookViews>
    <workbookView xWindow="-110" yWindow="-110" windowWidth="19420" windowHeight="10300" tabRatio="665" xr2:uid="{00000000-000D-0000-FFFF-FFFF00000000}"/>
  </bookViews>
  <sheets>
    <sheet name="EL_PC_4" sheetId="13" r:id="rId1"/>
    <sheet name="IV_AI_4_alt" sheetId="5" state="hidden" r:id="rId2"/>
  </sheets>
  <externalReferences>
    <externalReference r:id="rId3"/>
    <externalReference r:id="rId4"/>
    <externalReference r:id="rId5"/>
    <externalReference r:id="rId6"/>
    <externalReference r:id="rId7"/>
    <externalReference r:id="rId8"/>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EL_PC_4!$A$1:$BI$71</definedName>
    <definedName name="_xlnm.Print_Area" localSheetId="1">IV_AI_4_alt!$A$1:$BD$81</definedName>
    <definedName name="_xlnm.Print_Area">#REF!</definedName>
    <definedName name="_xlnm.Print_Titles" localSheetId="0">EL_PC_4!$A:$B</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 localSheetId="0">#REF!</definedName>
    <definedName name="_xlnm.Criteria">IV_AI_4_alt!#REF!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 localSheetId="0">#REF!</definedName>
    <definedName name="_xlnm.Extract">IV_AI_4_alt!#REF!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3" l="1"/>
  <c r="BI4" i="13"/>
  <c r="BI6" i="13"/>
  <c r="BI7" i="13"/>
  <c r="BI9" i="13"/>
  <c r="BI11" i="13"/>
  <c r="BI13" i="13"/>
  <c r="BI14" i="13"/>
  <c r="BI15" i="13"/>
  <c r="BI16" i="13"/>
  <c r="BI17" i="13"/>
  <c r="BI18" i="13"/>
  <c r="BI19" i="13"/>
  <c r="BI20" i="13"/>
  <c r="BI21" i="13"/>
  <c r="BI23" i="13"/>
  <c r="BI24" i="13"/>
  <c r="BI25" i="13"/>
  <c r="BI26" i="13"/>
  <c r="BI27" i="13"/>
  <c r="BI28" i="13"/>
  <c r="BI30" i="13"/>
  <c r="BI31" i="13"/>
  <c r="BI33" i="13"/>
  <c r="BI34" i="13"/>
  <c r="BI43" i="13"/>
  <c r="BI44" i="13"/>
  <c r="BI45" i="13"/>
  <c r="BI36" i="13"/>
  <c r="BI37" i="13"/>
  <c r="BI38" i="13"/>
  <c r="BC1" i="5"/>
  <c r="BC2" i="5"/>
  <c r="E54" i="5"/>
  <c r="F54" i="5"/>
  <c r="I54" i="5"/>
  <c r="J54" i="5"/>
  <c r="K54" i="5"/>
  <c r="M54" i="5"/>
  <c r="N54" i="5"/>
  <c r="Q54" i="5"/>
  <c r="R54" i="5"/>
  <c r="S54" i="5"/>
  <c r="U54" i="5"/>
  <c r="V54" i="5"/>
  <c r="Y54" i="5"/>
  <c r="Z54" i="5"/>
  <c r="AA54" i="5"/>
  <c r="AC54" i="5"/>
  <c r="AD54" i="5"/>
  <c r="AG54" i="5"/>
  <c r="AH54" i="5"/>
  <c r="AI54" i="5"/>
  <c r="AK54" i="5"/>
  <c r="AL54" i="5"/>
  <c r="AO54" i="5"/>
  <c r="AP54" i="5"/>
  <c r="AQ54" i="5"/>
  <c r="D54" i="5"/>
  <c r="G54" i="5"/>
  <c r="H54" i="5"/>
  <c r="L54" i="5"/>
  <c r="O54" i="5"/>
  <c r="P54" i="5"/>
  <c r="T54" i="5"/>
  <c r="W54" i="5"/>
  <c r="X54" i="5"/>
  <c r="AB54" i="5"/>
  <c r="AE54" i="5"/>
  <c r="AF54" i="5"/>
  <c r="AJ54" i="5"/>
  <c r="AM54" i="5"/>
  <c r="AN54" i="5"/>
  <c r="AR54" i="5"/>
  <c r="C54" i="5"/>
  <c r="BC42" i="5"/>
  <c r="BC17" i="5"/>
  <c r="BC14" i="5"/>
  <c r="BC19" i="5"/>
  <c r="BC20" i="5"/>
  <c r="BC29" i="5"/>
  <c r="BC30" i="5"/>
  <c r="BC32" i="5"/>
  <c r="BC34" i="5"/>
  <c r="BC39" i="5"/>
  <c r="BC44" i="5"/>
  <c r="BC47" i="5"/>
  <c r="BC50" i="5"/>
  <c r="BC13" i="5"/>
  <c r="BC24" i="5"/>
  <c r="BC18" i="5"/>
  <c r="BC27" i="5"/>
  <c r="AT54" i="5"/>
  <c r="AS54" i="5"/>
  <c r="BC15" i="5"/>
  <c r="BC21" i="5"/>
  <c r="BC22" i="5"/>
  <c r="BC25" i="5"/>
  <c r="BC28" i="5"/>
  <c r="BC31" i="5"/>
  <c r="BC33" i="5"/>
  <c r="BC40" i="5"/>
  <c r="BC45" i="5"/>
  <c r="BC48" i="5"/>
  <c r="BC49" i="5"/>
  <c r="BC4" i="5"/>
  <c r="BC23" i="5"/>
  <c r="BC46" i="5"/>
  <c r="BC51" i="5"/>
  <c r="BC26" i="5"/>
  <c r="AY54" i="5"/>
  <c r="BC53" i="5"/>
  <c r="BC6" i="5"/>
  <c r="BC43" i="5"/>
  <c r="AU54" i="5"/>
  <c r="BC35" i="5"/>
  <c r="BC5" i="5"/>
  <c r="AZ54" i="5"/>
  <c r="AX54" i="5"/>
  <c r="AW54" i="5"/>
  <c r="BC3" i="5"/>
  <c r="BC41" i="5"/>
  <c r="BC16" i="5"/>
  <c r="AV54" i="5"/>
  <c r="BA54" i="5"/>
  <c r="BC52" i="5"/>
  <c r="BC55" i="5"/>
  <c r="BC54" i="5"/>
  <c r="BC57" i="5"/>
  <c r="BI29" i="13"/>
  <c r="BI32" i="13"/>
  <c r="BI42" i="13"/>
  <c r="BI8" i="13"/>
  <c r="BI5" i="13"/>
  <c r="BF22" i="13"/>
  <c r="BE22" i="13"/>
  <c r="BD22" i="13"/>
  <c r="AH22" i="13"/>
  <c r="BC22" i="13"/>
  <c r="D22" i="13"/>
  <c r="V22" i="13"/>
  <c r="BB22" i="13"/>
  <c r="BA22" i="13"/>
  <c r="AZ22" i="13"/>
  <c r="AY22" i="13"/>
  <c r="AX22" i="13"/>
  <c r="AW22" i="13"/>
  <c r="E22" i="13"/>
  <c r="F22" i="13"/>
  <c r="G22" i="13"/>
  <c r="H22" i="13"/>
  <c r="I22" i="13"/>
  <c r="J22" i="13"/>
  <c r="K22" i="13"/>
  <c r="L22" i="13"/>
  <c r="M22" i="13"/>
  <c r="N22" i="13"/>
  <c r="O22" i="13"/>
  <c r="P22" i="13"/>
  <c r="Q22" i="13"/>
  <c r="R22" i="13"/>
  <c r="S22" i="13"/>
  <c r="T22" i="13"/>
  <c r="U22" i="13"/>
  <c r="W22" i="13"/>
  <c r="X22" i="13"/>
  <c r="AG22" i="13"/>
  <c r="Y22" i="13"/>
  <c r="AF22" i="13"/>
  <c r="AD22" i="13"/>
  <c r="AE22" i="13"/>
  <c r="AB22" i="13"/>
  <c r="AC22" i="13"/>
  <c r="AA22" i="13"/>
  <c r="Z22" i="13"/>
  <c r="AJ22" i="13"/>
  <c r="AQ22" i="13"/>
  <c r="AP22" i="13"/>
  <c r="AL22" i="13"/>
  <c r="AK22" i="13"/>
  <c r="AI22" i="13"/>
  <c r="AM22" i="13"/>
  <c r="AR22" i="13"/>
  <c r="AO22" i="13"/>
  <c r="AT22" i="13"/>
  <c r="AV22" i="13"/>
  <c r="AN22" i="13"/>
  <c r="AU22" i="13"/>
  <c r="AS22" i="13"/>
  <c r="BH22" i="13" l="1"/>
  <c r="BG22" i="13"/>
  <c r="BI35" i="13" l="1"/>
  <c r="BI22" i="13"/>
</calcChain>
</file>

<file path=xl/sharedStrings.xml><?xml version="1.0" encoding="utf-8"?>
<sst xmlns="http://schemas.openxmlformats.org/spreadsheetml/2006/main" count="1617" uniqueCount="209">
  <si>
    <t>2007</t>
  </si>
  <si>
    <t>2009</t>
  </si>
  <si>
    <t>2010</t>
  </si>
  <si>
    <t>–</t>
  </si>
  <si>
    <t>Einnahmen aus Regress</t>
  </si>
  <si>
    <t>Geldleistungen</t>
  </si>
  <si>
    <t>Kosten für individuelle Massnahmen</t>
  </si>
  <si>
    <t>Beiträge an Institutionen und Organisationen</t>
  </si>
  <si>
    <t>Durchführungskosten</t>
  </si>
  <si>
    <t>Frais pour mesures individuelles</t>
  </si>
  <si>
    <t>Frais de gestion</t>
  </si>
  <si>
    <t>2004</t>
  </si>
  <si>
    <t>2005</t>
  </si>
  <si>
    <t>2006</t>
  </si>
  <si>
    <t>2008</t>
  </si>
  <si>
    <t>Betriebsergebnis</t>
  </si>
  <si>
    <t>Variation du capital</t>
  </si>
  <si>
    <t>Veränderung des Kapitals</t>
  </si>
  <si>
    <t>Kapitalwertänderungen</t>
  </si>
  <si>
    <t>AI 4
Finances en millions de francs</t>
  </si>
  <si>
    <t>IV 4
Finanzen in Millionen Franken</t>
  </si>
  <si>
    <r>
      <t xml:space="preserve">Cotisations assurés/employeurs </t>
    </r>
    <r>
      <rPr>
        <sz val="10"/>
        <rFont val="Arial"/>
        <family val="2"/>
      </rPr>
      <t>(intérêts compris)</t>
    </r>
  </si>
  <si>
    <r>
      <t xml:space="preserve">Beiträge Versicherte und Arbeitgeber </t>
    </r>
    <r>
      <rPr>
        <sz val="10"/>
        <rFont val="Arial"/>
        <family val="2"/>
      </rPr>
      <t>(inkl. Zinsen)</t>
    </r>
  </si>
  <si>
    <t>Contributions pouvoirs publics</t>
  </si>
  <si>
    <t>Beiträge öffentliche Hand</t>
  </si>
  <si>
    <t>Confédération</t>
  </si>
  <si>
    <t>Bund</t>
  </si>
  <si>
    <t>Cantons</t>
  </si>
  <si>
    <t>Kantone</t>
  </si>
  <si>
    <t>Recettes d'actions récursoires</t>
  </si>
  <si>
    <t>Paiements de tiers responsables</t>
  </si>
  <si>
    <t>Zahlungen von haftpflichtigen Dritten</t>
  </si>
  <si>
    <t>Frais des actions récursoires</t>
  </si>
  <si>
    <t>Regresskosten</t>
  </si>
  <si>
    <t>Intérêts débiteurs du capital</t>
  </si>
  <si>
    <t>Schuldzinsen</t>
  </si>
  <si>
    <t>Prestations en espèces</t>
  </si>
  <si>
    <t>Rentes ordinaires</t>
  </si>
  <si>
    <t>Ordentliche Renten</t>
  </si>
  <si>
    <t>Rentes extraordinaires</t>
  </si>
  <si>
    <t>Ausserordentliche Renten</t>
  </si>
  <si>
    <t>Indemnités journalières</t>
  </si>
  <si>
    <t>Taggelder</t>
  </si>
  <si>
    <t>Allocations pour impotents</t>
  </si>
  <si>
    <t>Hilflosenentschädigungen</t>
  </si>
  <si>
    <t>Secours aux Suisses à l’étranger</t>
  </si>
  <si>
    <t>Fürsorgeleistungen an SchweizerInnen im Ausland</t>
  </si>
  <si>
    <t>Prestations à restituer nettes</t>
  </si>
  <si>
    <t>Rückerstattungsforderungen netto</t>
  </si>
  <si>
    <t>Part de cotisations à la charge de l’AI</t>
  </si>
  <si>
    <t>Beitragsanteil zu Lasten der IV</t>
  </si>
  <si>
    <t>Mesures médicales</t>
  </si>
  <si>
    <t>Medizinische Massnahmen</t>
  </si>
  <si>
    <t>Mesures d'intervention précoce (dès 2008)</t>
  </si>
  <si>
    <t>Frühinterventionsmassnahmen (ab 2008)</t>
  </si>
  <si>
    <t>Mesures de réinsertion (dès 2008)</t>
  </si>
  <si>
    <t>Integrationsmassnahmen (ab 2008)</t>
  </si>
  <si>
    <t>Mesures d’ordre professionnelles</t>
  </si>
  <si>
    <t>Massnahmen beruflicher Art</t>
  </si>
  <si>
    <t>Ecole spéciale et mineurs impotents</t>
  </si>
  <si>
    <t>Beiträge für Sonderschulung und hilflose Minderjährige</t>
  </si>
  <si>
    <t>Moyens auxiliaires</t>
  </si>
  <si>
    <t>Hilfsmittel</t>
  </si>
  <si>
    <t>Frais de voyage</t>
  </si>
  <si>
    <t>Reisekosten</t>
  </si>
  <si>
    <t>Subventions aux institutions et organisations</t>
  </si>
  <si>
    <t>Offices du travail, services d’orientation prof.</t>
  </si>
  <si>
    <t>Arbeitsämter, Berufsberatungsstellen</t>
  </si>
  <si>
    <t>Subventions aux constructions</t>
  </si>
  <si>
    <t>Baubeiträge</t>
  </si>
  <si>
    <t>Subventions frais d’exploitation</t>
  </si>
  <si>
    <t>Betriebsbeiträge</t>
  </si>
  <si>
    <t>Subventions aux org. faîtières et de formation</t>
  </si>
  <si>
    <t>Beiträge an Dachorganisationen und Ausbildungsstätten</t>
  </si>
  <si>
    <t>Subventions à Pro Infirmis (LPC)</t>
  </si>
  <si>
    <t>Beitrag an Pro Infirmis (ELG)</t>
  </si>
  <si>
    <t>Offices AI</t>
  </si>
  <si>
    <t>IV-Stellen</t>
  </si>
  <si>
    <t>Services spéciaux</t>
  </si>
  <si>
    <t>Spezialstellen</t>
  </si>
  <si>
    <t>Mesures d'instruction</t>
  </si>
  <si>
    <t>Abklärungsmassnahmen</t>
  </si>
  <si>
    <t>Frais et dépens</t>
  </si>
  <si>
    <t>Parteientschädigungen und Gerichtskosten</t>
  </si>
  <si>
    <t>Taxes postales</t>
  </si>
  <si>
    <t>Posttaxen</t>
  </si>
  <si>
    <t>Frais LAI (art. 81)</t>
  </si>
  <si>
    <t>Kosten gem. Art. 81 IVG</t>
  </si>
  <si>
    <t>Amortissements immeubles OAI</t>
  </si>
  <si>
    <t>Abschreibungen Immobilien IV-Stellen</t>
  </si>
  <si>
    <t xml:space="preserve">IV-Stellen  </t>
  </si>
  <si>
    <t>Remboursements de frais</t>
  </si>
  <si>
    <t>Kostenrückerstattungen</t>
  </si>
  <si>
    <t>Transfert de capital (des APG)</t>
  </si>
  <si>
    <t>Kapitaltransfer (von EO)</t>
  </si>
  <si>
    <t>Beiträge öffentliche Hand an EL zur AHV</t>
  </si>
  <si>
    <t>Beiträge öffentliche Hand an EL zur IV</t>
  </si>
  <si>
    <t>Prestations complémentaires à l’AVS</t>
  </si>
  <si>
    <t>Ergänzungsleistungen zur AHV</t>
  </si>
  <si>
    <t>Prestations complémentaires à l’AI</t>
  </si>
  <si>
    <t>Ergänzungsleistungen zur IV</t>
  </si>
  <si>
    <t>Dépenses des PC à l’AVS en % des rentes AVS</t>
  </si>
  <si>
    <t>Ausgaben EL zur AHV in % der AHV-Rentensumme</t>
  </si>
  <si>
    <t>Dépenses des PC à l’AI en % des rentes AI</t>
  </si>
  <si>
    <t>Ausgaben EL zur IV in % der IV-Rentensumme</t>
  </si>
  <si>
    <t>Pro Senectute</t>
  </si>
  <si>
    <t>Pro Juventute</t>
  </si>
  <si>
    <t>Pro Infirmis</t>
  </si>
  <si>
    <t>2011</t>
  </si>
  <si>
    <t>Résultat des comptes</t>
  </si>
  <si>
    <t>Beiträge öffentliche Hand in % der Ausgaben</t>
  </si>
  <si>
    <t>Contrib. pouvoirs publics en % des dépenses</t>
  </si>
  <si>
    <t>Recettes</t>
  </si>
  <si>
    <t>Einnahmen</t>
  </si>
  <si>
    <t>Dépenses</t>
  </si>
  <si>
    <t>Ausgaben</t>
  </si>
  <si>
    <t>Existenzsicherung</t>
  </si>
  <si>
    <t>Heimbedingte Mehrkosten</t>
  </si>
  <si>
    <t>Krankheits-/ Behinderungskosten</t>
  </si>
  <si>
    <t>Résultat de répartition (sans produit des placements)</t>
  </si>
  <si>
    <t>Garantie des besoins vitaux</t>
  </si>
  <si>
    <t>Coûts supplémentaires liés au séjour en home</t>
  </si>
  <si>
    <t>Frais de maladie et d’invalidité</t>
  </si>
  <si>
    <t>in Millionen Franken</t>
  </si>
  <si>
    <t>en millions de francs</t>
  </si>
  <si>
    <t>Contributions des pouvoirs publics aux PC à l’AI</t>
  </si>
  <si>
    <t>EL 4
Finanzen</t>
  </si>
  <si>
    <t>PC 4
Finances</t>
  </si>
  <si>
    <t>Variation de valeur du capital</t>
  </si>
  <si>
    <r>
      <t>Taux d'intérêt spécial</t>
    </r>
    <r>
      <rPr>
        <vertAlign val="superscript"/>
        <sz val="10"/>
        <rFont val="Arial"/>
        <family val="2"/>
      </rPr>
      <t>7</t>
    </r>
  </si>
  <si>
    <r>
      <t>Bund Sonderzinsen</t>
    </r>
    <r>
      <rPr>
        <vertAlign val="superscript"/>
        <sz val="10"/>
        <rFont val="Arial"/>
        <family val="2"/>
      </rPr>
      <t>7</t>
    </r>
  </si>
  <si>
    <r>
      <t>TVA</t>
    </r>
    <r>
      <rPr>
        <vertAlign val="superscript"/>
        <sz val="10"/>
        <rFont val="Arial"/>
        <family val="2"/>
      </rPr>
      <t>8</t>
    </r>
  </si>
  <si>
    <r>
      <t>MWST</t>
    </r>
    <r>
      <rPr>
        <vertAlign val="superscript"/>
        <sz val="10"/>
        <rFont val="Arial"/>
        <family val="2"/>
      </rPr>
      <t>8</t>
    </r>
  </si>
  <si>
    <t>Produit du capital</t>
  </si>
  <si>
    <r>
      <t>Frais d’administration</t>
    </r>
    <r>
      <rPr>
        <b/>
        <vertAlign val="superscript"/>
        <sz val="10"/>
        <rFont val="Arial"/>
        <family val="2"/>
      </rPr>
      <t>2</t>
    </r>
  </si>
  <si>
    <r>
      <t>Verwaltungskosten</t>
    </r>
    <r>
      <rPr>
        <b/>
        <vertAlign val="superscript"/>
        <sz val="10"/>
        <rFont val="Arial"/>
        <family val="2"/>
      </rPr>
      <t>2</t>
    </r>
  </si>
  <si>
    <r>
      <t>Résultat de répartition</t>
    </r>
    <r>
      <rPr>
        <b/>
        <vertAlign val="superscript"/>
        <sz val="10"/>
        <rFont val="Arial"/>
        <family val="2"/>
      </rPr>
      <t>3</t>
    </r>
  </si>
  <si>
    <r>
      <t>Umlageergebnis</t>
    </r>
    <r>
      <rPr>
        <b/>
        <vertAlign val="superscript"/>
        <sz val="10"/>
        <rFont val="Arial"/>
        <family val="2"/>
      </rPr>
      <t>3</t>
    </r>
  </si>
  <si>
    <r>
      <t>Umlageergebnis</t>
    </r>
    <r>
      <rPr>
        <b/>
        <sz val="8"/>
        <color theme="0" tint="-0.249977111117893"/>
        <rFont val="Arial"/>
        <family val="2"/>
      </rPr>
      <t xml:space="preserve"> (ohne Kapitalertrag)</t>
    </r>
  </si>
  <si>
    <r>
      <t>Résultat des comptes CGAS</t>
    </r>
    <r>
      <rPr>
        <b/>
        <vertAlign val="superscript"/>
        <sz val="10"/>
        <color theme="0" tint="-0.249977111117893"/>
        <rFont val="Arial"/>
        <family val="2"/>
      </rPr>
      <t>4</t>
    </r>
  </si>
  <si>
    <r>
      <t>Rechnungssaldo GRSV</t>
    </r>
    <r>
      <rPr>
        <b/>
        <vertAlign val="superscript"/>
        <sz val="10"/>
        <color theme="0" tint="-0.249977111117893"/>
        <rFont val="Arial"/>
        <family val="2"/>
      </rPr>
      <t>4</t>
    </r>
  </si>
  <si>
    <r>
      <t xml:space="preserve">Dette à l'égard de l'AVS  </t>
    </r>
    <r>
      <rPr>
        <b/>
        <vertAlign val="superscript"/>
        <sz val="10"/>
        <rFont val="Arial"/>
        <family val="2"/>
      </rPr>
      <t>6</t>
    </r>
  </si>
  <si>
    <r>
      <t xml:space="preserve">Schulden bei der AHV </t>
    </r>
    <r>
      <rPr>
        <b/>
        <vertAlign val="superscript"/>
        <sz val="10"/>
        <rFont val="Arial"/>
        <family val="2"/>
      </rPr>
      <t>6</t>
    </r>
  </si>
  <si>
    <r>
      <t>Fonds de compensation AI</t>
    </r>
    <r>
      <rPr>
        <b/>
        <vertAlign val="superscript"/>
        <sz val="10"/>
        <rFont val="Arial"/>
        <family val="2"/>
      </rPr>
      <t>6</t>
    </r>
  </si>
  <si>
    <r>
      <t>IV Ausgleichsfonds</t>
    </r>
    <r>
      <rPr>
        <b/>
        <vertAlign val="superscript"/>
        <sz val="10"/>
        <rFont val="Arial"/>
        <family val="2"/>
      </rPr>
      <t>6</t>
    </r>
  </si>
  <si>
    <t>Laufender Kapitalertrag</t>
  </si>
  <si>
    <t>Contributions des pouvoirs publics aux PC à l’AVS</t>
  </si>
  <si>
    <t>-</t>
  </si>
  <si>
    <t>Ergänzungsleistungen nach Wohnsituation</t>
  </si>
  <si>
    <t>Prestations complémentaires selon le type d’habitation</t>
  </si>
  <si>
    <t>Zu Hause</t>
  </si>
  <si>
    <t>Im Heim</t>
  </si>
  <si>
    <t>À domicile</t>
  </si>
  <si>
    <t>En home</t>
  </si>
  <si>
    <t>Ergänzungsleistungen zur Altersversicherung</t>
  </si>
  <si>
    <t>Ergänzungsleistungen zur Hinterlassenenversicherung</t>
  </si>
  <si>
    <t>Prestations complémentaires à l’assurance-vieillesse</t>
  </si>
  <si>
    <t>Prestations complémentaires à l’assurance-survivants</t>
  </si>
  <si>
    <t>1</t>
  </si>
  <si>
    <t>2</t>
  </si>
  <si>
    <t>3</t>
  </si>
  <si>
    <t>Ausgaben in % der Rentensumme</t>
  </si>
  <si>
    <t>Dépenses en % de la somme des rentes</t>
  </si>
  <si>
    <t>Beiträge des Bundes an gemeinnützige Institutionen</t>
  </si>
  <si>
    <t>Subventions fédérales à des organisations</t>
  </si>
  <si>
    <t>1988*</t>
  </si>
  <si>
    <t>1990*</t>
  </si>
  <si>
    <t>1992*</t>
  </si>
  <si>
    <t>1993*</t>
  </si>
  <si>
    <t>1995*</t>
  </si>
  <si>
    <t>1997*</t>
  </si>
  <si>
    <t>1998*</t>
  </si>
  <si>
    <t>1999*</t>
  </si>
  <si>
    <t>2001*</t>
  </si>
  <si>
    <t>2003*</t>
  </si>
  <si>
    <t>2005*</t>
  </si>
  <si>
    <t>2007*</t>
  </si>
  <si>
    <t>2009*</t>
  </si>
  <si>
    <t>2011*</t>
  </si>
  <si>
    <t>2013*</t>
  </si>
  <si>
    <t>2015*</t>
  </si>
  <si>
    <t>2019*</t>
  </si>
  <si>
    <t>2021*</t>
  </si>
  <si>
    <t>1969*</t>
  </si>
  <si>
    <t>1971*</t>
  </si>
  <si>
    <t>1973*</t>
  </si>
  <si>
    <t>1975*</t>
  </si>
  <si>
    <t>1977*</t>
  </si>
  <si>
    <t>1980*</t>
  </si>
  <si>
    <t>1982*</t>
  </si>
  <si>
    <t>1984*</t>
  </si>
  <si>
    <t>1986*</t>
  </si>
  <si>
    <r>
      <t>2008</t>
    </r>
    <r>
      <rPr>
        <b/>
        <vertAlign val="superscript"/>
        <sz val="10"/>
        <color theme="1"/>
        <rFont val="Arial"/>
        <family val="2"/>
      </rPr>
      <t>2</t>
    </r>
  </si>
  <si>
    <t>…</t>
  </si>
  <si>
    <t>TV 2021/2022</t>
  </si>
  <si>
    <t>VR 2021/2022</t>
  </si>
  <si>
    <t>Recettes (résultat de répartition)</t>
  </si>
  <si>
    <t>Einnahmen (Umlageergebnis)</t>
  </si>
  <si>
    <t>Kapitalertrag</t>
  </si>
  <si>
    <t>Recettes (résultat CGAS)</t>
  </si>
  <si>
    <t>Einnahmen (GRSV-Ergebnis)</t>
  </si>
  <si>
    <t>Kapitalwertänderung</t>
  </si>
  <si>
    <t>Recettes (résultat d’exploitation)</t>
  </si>
  <si>
    <t>Einnahmen (Betriebsergebnis)</t>
  </si>
  <si>
    <t>Résultat de répartition</t>
  </si>
  <si>
    <t xml:space="preserve">Umlageergebnis </t>
  </si>
  <si>
    <t>Résultat CGAS</t>
  </si>
  <si>
    <t>GRSV-Ergebnis</t>
  </si>
  <si>
    <t>Résultat d'exploitation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</si>
</sst>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CHF&quot;\ * #,##0.00_ ;_ &quot;CHF&quot;\ * \-#,##0.00_ ;_ &quot;CHF&quot;\ * &quot;-&quot;??_ ;_ @_ "/>
    <numFmt numFmtId="43" formatCode="_ * #,##0.00_ ;_ * \-#,##0.00_ ;_ * &quot;-&quot;??_ ;_ @_ "/>
    <numFmt numFmtId="164" formatCode="0.0%"/>
    <numFmt numFmtId="165" formatCode="#,##0.0"/>
    <numFmt numFmtId="166" formatCode="#\ ###\ ###\ ##0"/>
    <numFmt numFmtId="167" formatCode="0."/>
    <numFmt numFmtId="168" formatCode="#,##0.0;@"/>
  </numFmts>
  <fonts count="21">
    <font>
      <sz val="11"/>
      <color theme="1"/>
      <name val="Arial"/>
      <family val="2"/>
    </font>
    <font>
      <sz val="11"/>
      <color theme="1"/>
      <name val="Arial"/>
      <family val="2"/>
    </font>
    <font>
      <sz val="10"/>
      <name val="Arial"/>
      <family val="2"/>
    </font>
    <font>
      <b/>
      <sz val="14"/>
      <name val="Arial"/>
      <family val="2"/>
    </font>
    <font>
      <b/>
      <sz val="10"/>
      <name val="Arial"/>
      <family val="2"/>
    </font>
    <font>
      <b/>
      <vertAlign val="superscript"/>
      <sz val="10"/>
      <name val="Arial"/>
      <family val="2"/>
    </font>
    <font>
      <sz val="9"/>
      <name val="Arial"/>
      <family val="2"/>
    </font>
    <font>
      <sz val="10"/>
      <name val="Geneva"/>
    </font>
    <font>
      <sz val="9"/>
      <name val="Helv"/>
    </font>
    <font>
      <b/>
      <sz val="10"/>
      <color theme="0" tint="-0.249977111117893"/>
      <name val="Arial"/>
      <family val="2"/>
    </font>
    <font>
      <sz val="10"/>
      <color theme="0" tint="-0.249977111117893"/>
      <name val="Arial"/>
      <family val="2"/>
    </font>
    <font>
      <vertAlign val="superscript"/>
      <sz val="10"/>
      <name val="Arial"/>
      <family val="2"/>
    </font>
    <font>
      <b/>
      <vertAlign val="superscript"/>
      <sz val="10"/>
      <color theme="0" tint="-0.249977111117893"/>
      <name val="Arial"/>
      <family val="2"/>
    </font>
    <font>
      <b/>
      <sz val="8"/>
      <color theme="0" tint="-0.249977111117893"/>
      <name val="Arial"/>
      <family val="2"/>
    </font>
    <font>
      <sz val="12"/>
      <name val="55 Helvetica Roman"/>
    </font>
    <font>
      <b/>
      <sz val="14"/>
      <color theme="1"/>
      <name val="Arial"/>
      <family val="2"/>
    </font>
    <font>
      <b/>
      <sz val="10"/>
      <color theme="1"/>
      <name val="Arial"/>
      <family val="2"/>
    </font>
    <font>
      <sz val="10"/>
      <color theme="1"/>
      <name val="Arial"/>
      <family val="2"/>
    </font>
    <font>
      <b/>
      <vertAlign val="superscript"/>
      <sz val="10"/>
      <color theme="1"/>
      <name val="Arial"/>
      <family val="2"/>
    </font>
    <font>
      <sz val="8"/>
      <color theme="1"/>
      <name val="Arial"/>
      <family val="2"/>
    </font>
    <font>
      <sz val="9"/>
      <color theme="1"/>
      <name val="Helv"/>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9">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7" fillId="0" borderId="0" applyFont="0" applyFill="0" applyBorder="0" applyAlignment="0" applyProtection="0"/>
    <xf numFmtId="43" fontId="1" fillId="0" borderId="0" applyFont="0" applyFill="0" applyBorder="0" applyAlignment="0" applyProtection="0"/>
    <xf numFmtId="0" fontId="14" fillId="0" borderId="0"/>
  </cellStyleXfs>
  <cellXfs count="138">
    <xf numFmtId="0" fontId="0" fillId="0" borderId="0" xfId="0"/>
    <xf numFmtId="49" fontId="3" fillId="0" borderId="0" xfId="2" applyNumberFormat="1" applyFont="1" applyFill="1" applyAlignment="1">
      <alignment horizontal="left" vertical="top"/>
    </xf>
    <xf numFmtId="0" fontId="6" fillId="0" borderId="0" xfId="2" applyFont="1" applyFill="1"/>
    <xf numFmtId="0" fontId="2" fillId="0" borderId="0" xfId="2" applyFont="1" applyFill="1"/>
    <xf numFmtId="49" fontId="4" fillId="0" borderId="3" xfId="2" applyNumberFormat="1" applyFont="1" applyFill="1" applyBorder="1" applyAlignment="1">
      <alignment horizontal="right" vertical="center"/>
    </xf>
    <xf numFmtId="165" fontId="4" fillId="0" borderId="8" xfId="2" applyNumberFormat="1" applyFont="1" applyFill="1" applyBorder="1" applyAlignment="1">
      <alignment horizontal="right"/>
    </xf>
    <xf numFmtId="165" fontId="4" fillId="0" borderId="0" xfId="2" applyNumberFormat="1" applyFont="1" applyFill="1" applyBorder="1" applyAlignment="1">
      <alignment horizontal="right"/>
    </xf>
    <xf numFmtId="165" fontId="2" fillId="0" borderId="0" xfId="2" applyNumberFormat="1" applyFont="1" applyFill="1" applyBorder="1" applyAlignment="1">
      <alignment horizontal="right"/>
    </xf>
    <xf numFmtId="0" fontId="4" fillId="0" borderId="0" xfId="2" applyFont="1" applyFill="1"/>
    <xf numFmtId="49" fontId="2" fillId="0" borderId="2" xfId="2" applyNumberFormat="1" applyFont="1" applyFill="1" applyBorder="1" applyAlignment="1">
      <alignment horizontal="left" wrapText="1"/>
    </xf>
    <xf numFmtId="49" fontId="4" fillId="0" borderId="2" xfId="2" applyNumberFormat="1" applyFont="1" applyFill="1" applyBorder="1" applyAlignment="1">
      <alignment horizontal="left" wrapText="1"/>
    </xf>
    <xf numFmtId="167" fontId="2" fillId="0" borderId="0" xfId="2" applyNumberFormat="1" applyFont="1" applyFill="1"/>
    <xf numFmtId="165" fontId="2" fillId="0" borderId="0" xfId="2" applyNumberFormat="1" applyFont="1" applyFill="1"/>
    <xf numFmtId="166" fontId="2" fillId="0" borderId="0" xfId="2" applyNumberFormat="1" applyFont="1" applyFill="1"/>
    <xf numFmtId="0" fontId="2" fillId="0" borderId="0" xfId="2" applyFont="1" applyFill="1" applyBorder="1"/>
    <xf numFmtId="2" fontId="4" fillId="0" borderId="0" xfId="2" applyNumberFormat="1" applyFont="1" applyFill="1" applyAlignment="1">
      <alignment horizontal="left" vertical="top"/>
    </xf>
    <xf numFmtId="49" fontId="2" fillId="0" borderId="11" xfId="2" applyNumberFormat="1" applyFont="1" applyFill="1" applyBorder="1" applyAlignment="1">
      <alignment horizontal="right" vertical="center"/>
    </xf>
    <xf numFmtId="49" fontId="2" fillId="0" borderId="12" xfId="2" applyNumberFormat="1" applyFont="1" applyFill="1" applyBorder="1" applyAlignment="1">
      <alignment horizontal="right" vertical="center"/>
    </xf>
    <xf numFmtId="49" fontId="4" fillId="0" borderId="13" xfId="2" applyNumberFormat="1" applyFont="1" applyFill="1" applyBorder="1" applyAlignment="1">
      <alignment horizontal="right" vertical="center"/>
    </xf>
    <xf numFmtId="49" fontId="2" fillId="0" borderId="0" xfId="2" applyNumberFormat="1" applyFont="1" applyFill="1" applyAlignment="1">
      <alignment horizontal="right" vertical="center"/>
    </xf>
    <xf numFmtId="168" fontId="4" fillId="0" borderId="0" xfId="2" applyNumberFormat="1" applyFont="1" applyFill="1" applyBorder="1" applyAlignment="1">
      <alignment horizontal="right"/>
    </xf>
    <xf numFmtId="168" fontId="2" fillId="0" borderId="0" xfId="2" applyNumberFormat="1" applyFont="1" applyFill="1" applyBorder="1" applyAlignment="1">
      <alignment horizontal="right"/>
    </xf>
    <xf numFmtId="0" fontId="2" fillId="0" borderId="0" xfId="2" applyFont="1" applyFill="1" applyBorder="1" applyAlignment="1">
      <alignment vertical="top"/>
    </xf>
    <xf numFmtId="0" fontId="2" fillId="0" borderId="0" xfId="2" applyFont="1" applyFill="1" applyAlignment="1">
      <alignment vertical="top"/>
    </xf>
    <xf numFmtId="0" fontId="2" fillId="0" borderId="0" xfId="2" applyFont="1" applyFill="1" applyBorder="1" applyAlignment="1"/>
    <xf numFmtId="165" fontId="4" fillId="0" borderId="6" xfId="2" applyNumberFormat="1" applyFont="1" applyFill="1" applyBorder="1" applyAlignment="1">
      <alignment horizontal="right"/>
    </xf>
    <xf numFmtId="166" fontId="2" fillId="0" borderId="0" xfId="2" applyNumberFormat="1" applyFont="1" applyFill="1" applyBorder="1"/>
    <xf numFmtId="0" fontId="2" fillId="0" borderId="0" xfId="2" applyFont="1" applyFill="1" applyAlignment="1">
      <alignment horizontal="right"/>
    </xf>
    <xf numFmtId="0" fontId="2" fillId="0" borderId="14" xfId="2" applyFont="1" applyFill="1" applyBorder="1"/>
    <xf numFmtId="0" fontId="2" fillId="0" borderId="9" xfId="2" applyFont="1" applyFill="1" applyBorder="1"/>
    <xf numFmtId="0" fontId="2" fillId="0" borderId="9" xfId="2" applyFont="1" applyFill="1" applyBorder="1" applyAlignment="1">
      <alignment vertical="top"/>
    </xf>
    <xf numFmtId="0" fontId="4" fillId="0" borderId="0" xfId="2" applyFont="1" applyFill="1" applyAlignment="1">
      <alignment vertical="center"/>
    </xf>
    <xf numFmtId="0" fontId="4" fillId="0" borderId="9" xfId="2" applyFont="1" applyFill="1" applyBorder="1" applyAlignment="1">
      <alignment vertical="center"/>
    </xf>
    <xf numFmtId="0" fontId="4" fillId="0" borderId="0" xfId="2" applyFont="1" applyFill="1" applyBorder="1" applyAlignment="1">
      <alignment vertical="center"/>
    </xf>
    <xf numFmtId="167" fontId="2" fillId="0" borderId="0" xfId="2" applyNumberFormat="1" applyFont="1" applyFill="1" applyBorder="1"/>
    <xf numFmtId="49" fontId="4" fillId="0" borderId="4" xfId="2" applyNumberFormat="1" applyFont="1" applyFill="1" applyBorder="1" applyAlignment="1">
      <alignment horizontal="left"/>
    </xf>
    <xf numFmtId="49" fontId="4" fillId="0" borderId="1" xfId="2" applyNumberFormat="1" applyFont="1" applyFill="1" applyBorder="1" applyAlignment="1">
      <alignment horizontal="left"/>
    </xf>
    <xf numFmtId="49" fontId="4" fillId="0" borderId="2" xfId="2" applyNumberFormat="1" applyFont="1" applyFill="1" applyBorder="1" applyAlignment="1">
      <alignment horizontal="left"/>
    </xf>
    <xf numFmtId="49" fontId="2" fillId="0" borderId="2" xfId="2" applyNumberFormat="1" applyFont="1" applyFill="1" applyBorder="1" applyAlignment="1">
      <alignment horizontal="left"/>
    </xf>
    <xf numFmtId="49" fontId="2" fillId="0" borderId="2" xfId="5" applyNumberFormat="1" applyFont="1" applyFill="1" applyBorder="1" applyAlignment="1">
      <alignment horizontal="left"/>
    </xf>
    <xf numFmtId="49" fontId="3" fillId="0" borderId="0" xfId="2" applyNumberFormat="1" applyFont="1" applyFill="1" applyAlignment="1">
      <alignment horizontal="left" vertical="top" wrapText="1"/>
    </xf>
    <xf numFmtId="49" fontId="4" fillId="0" borderId="10" xfId="2" applyNumberFormat="1" applyFont="1" applyFill="1" applyBorder="1" applyAlignment="1">
      <alignment horizontal="left"/>
    </xf>
    <xf numFmtId="168" fontId="2" fillId="0" borderId="0" xfId="2" applyNumberFormat="1" applyFont="1" applyFill="1"/>
    <xf numFmtId="165" fontId="9" fillId="0" borderId="0" xfId="2" applyNumberFormat="1" applyFont="1" applyFill="1" applyBorder="1" applyAlignment="1">
      <alignment horizontal="right"/>
    </xf>
    <xf numFmtId="0" fontId="10" fillId="0" borderId="0" xfId="2" applyFont="1" applyFill="1"/>
    <xf numFmtId="164" fontId="10" fillId="0" borderId="0" xfId="2" applyNumberFormat="1" applyFont="1" applyFill="1" applyBorder="1" applyAlignment="1">
      <alignment horizontal="right"/>
    </xf>
    <xf numFmtId="49" fontId="9" fillId="0" borderId="1" xfId="0" applyNumberFormat="1" applyFont="1" applyFill="1" applyBorder="1" applyAlignment="1">
      <alignment horizontal="left" vertical="center"/>
    </xf>
    <xf numFmtId="164" fontId="4" fillId="0" borderId="2" xfId="4" applyNumberFormat="1" applyFont="1" applyFill="1" applyBorder="1" applyAlignment="1">
      <alignment horizontal="right"/>
    </xf>
    <xf numFmtId="164" fontId="2" fillId="0" borderId="2" xfId="4" applyNumberFormat="1" applyFont="1" applyFill="1" applyBorder="1" applyAlignment="1">
      <alignment horizontal="right"/>
    </xf>
    <xf numFmtId="164" fontId="9" fillId="0" borderId="2" xfId="4" applyNumberFormat="1" applyFont="1" applyFill="1" applyBorder="1" applyAlignment="1">
      <alignment horizontal="right"/>
    </xf>
    <xf numFmtId="164" fontId="4" fillId="0" borderId="7" xfId="4" applyNumberFormat="1" applyFont="1" applyFill="1" applyBorder="1" applyAlignment="1">
      <alignment horizontal="right"/>
    </xf>
    <xf numFmtId="0" fontId="4" fillId="0" borderId="0" xfId="2" applyFont="1" applyFill="1" applyAlignment="1">
      <alignment wrapText="1"/>
    </xf>
    <xf numFmtId="49" fontId="4" fillId="0" borderId="2" xfId="5" applyNumberFormat="1" applyFont="1" applyFill="1" applyBorder="1" applyAlignment="1">
      <alignment horizontal="left" wrapText="1"/>
    </xf>
    <xf numFmtId="49" fontId="9" fillId="0" borderId="2" xfId="0" applyNumberFormat="1" applyFont="1" applyFill="1" applyBorder="1" applyAlignment="1">
      <alignment horizontal="left" vertical="center"/>
    </xf>
    <xf numFmtId="167" fontId="2" fillId="0" borderId="2" xfId="2" applyNumberFormat="1" applyFont="1" applyFill="1" applyBorder="1" applyAlignment="1">
      <alignment horizontal="left"/>
    </xf>
    <xf numFmtId="167" fontId="4" fillId="0" borderId="2" xfId="2" applyNumberFormat="1" applyFont="1" applyFill="1" applyBorder="1" applyAlignment="1">
      <alignment horizontal="left"/>
    </xf>
    <xf numFmtId="0" fontId="4" fillId="0" borderId="6" xfId="2" applyFont="1" applyFill="1" applyBorder="1"/>
    <xf numFmtId="167" fontId="4" fillId="0" borderId="7" xfId="2" applyNumberFormat="1" applyFont="1" applyFill="1" applyBorder="1" applyAlignment="1">
      <alignment horizontal="left"/>
    </xf>
    <xf numFmtId="49" fontId="2" fillId="0" borderId="1" xfId="2" applyNumberFormat="1" applyFont="1" applyFill="1" applyBorder="1" applyAlignment="1">
      <alignment horizontal="left" vertical="top" wrapText="1"/>
    </xf>
    <xf numFmtId="0" fontId="4" fillId="0" borderId="15" xfId="2" applyNumberFormat="1" applyFont="1" applyFill="1" applyBorder="1" applyAlignment="1">
      <alignment horizontal="right" vertical="center" wrapText="1"/>
    </xf>
    <xf numFmtId="0" fontId="4" fillId="0" borderId="11" xfId="2" applyNumberFormat="1" applyFont="1" applyFill="1" applyBorder="1" applyAlignment="1">
      <alignment horizontal="right" wrapText="1"/>
    </xf>
    <xf numFmtId="0" fontId="4" fillId="2" borderId="0" xfId="2" applyFont="1" applyFill="1"/>
    <xf numFmtId="49" fontId="4" fillId="2" borderId="2" xfId="2" applyNumberFormat="1" applyFont="1" applyFill="1" applyBorder="1" applyAlignment="1">
      <alignment horizontal="left" wrapText="1"/>
    </xf>
    <xf numFmtId="0" fontId="4" fillId="2" borderId="2" xfId="2" applyFont="1" applyFill="1" applyBorder="1"/>
    <xf numFmtId="0" fontId="4" fillId="2" borderId="5" xfId="2" applyFont="1" applyFill="1" applyBorder="1" applyAlignment="1">
      <alignment horizontal="left"/>
    </xf>
    <xf numFmtId="49" fontId="15" fillId="0" borderId="0" xfId="2" applyNumberFormat="1" applyFont="1" applyFill="1" applyBorder="1" applyAlignment="1">
      <alignment horizontal="left" vertical="top" wrapText="1"/>
    </xf>
    <xf numFmtId="49" fontId="15" fillId="0" borderId="0" xfId="2" applyNumberFormat="1" applyFont="1" applyFill="1" applyAlignment="1">
      <alignment horizontal="left" vertical="top"/>
    </xf>
    <xf numFmtId="49" fontId="17" fillId="0" borderId="0" xfId="2" applyNumberFormat="1" applyFont="1" applyFill="1" applyAlignment="1">
      <alignment horizontal="left" vertical="center"/>
    </xf>
    <xf numFmtId="49" fontId="17" fillId="0" borderId="0" xfId="2" applyNumberFormat="1" applyFont="1" applyFill="1" applyBorder="1" applyAlignment="1">
      <alignment horizontal="left" vertical="center"/>
    </xf>
    <xf numFmtId="49" fontId="16" fillId="0" borderId="3" xfId="2" applyNumberFormat="1" applyFont="1" applyFill="1" applyBorder="1" applyAlignment="1">
      <alignment horizontal="right" vertical="center"/>
    </xf>
    <xf numFmtId="49" fontId="17" fillId="0" borderId="0" xfId="2" applyNumberFormat="1" applyFont="1" applyFill="1" applyAlignment="1">
      <alignment horizontal="right" vertical="center"/>
    </xf>
    <xf numFmtId="49" fontId="16" fillId="0" borderId="17" xfId="2" applyNumberFormat="1" applyFont="1" applyFill="1" applyBorder="1" applyAlignment="1">
      <alignment horizontal="left" vertical="top" wrapText="1"/>
    </xf>
    <xf numFmtId="49" fontId="16" fillId="0" borderId="4" xfId="2" applyNumberFormat="1" applyFont="1" applyFill="1" applyBorder="1" applyAlignment="1">
      <alignment horizontal="left" vertical="top" wrapText="1"/>
    </xf>
    <xf numFmtId="49" fontId="19" fillId="0" borderId="8" xfId="2" applyNumberFormat="1" applyFont="1" applyFill="1" applyBorder="1" applyAlignment="1">
      <alignment horizontal="left" wrapText="1"/>
    </xf>
    <xf numFmtId="3" fontId="16" fillId="0" borderId="0" xfId="2" applyNumberFormat="1" applyFont="1" applyFill="1" applyBorder="1" applyAlignment="1">
      <alignment horizontal="right" vertical="top" wrapText="1"/>
    </xf>
    <xf numFmtId="165" fontId="17" fillId="0" borderId="0" xfId="2" applyNumberFormat="1" applyFont="1" applyFill="1" applyAlignment="1">
      <alignment wrapText="1"/>
    </xf>
    <xf numFmtId="0" fontId="17" fillId="0" borderId="0" xfId="2" applyFont="1" applyFill="1" applyAlignment="1">
      <alignment wrapText="1"/>
    </xf>
    <xf numFmtId="49" fontId="17" fillId="0" borderId="5" xfId="2" applyNumberFormat="1" applyFont="1" applyFill="1" applyBorder="1" applyAlignment="1">
      <alignment horizontal="left" vertical="top" wrapText="1"/>
    </xf>
    <xf numFmtId="49" fontId="17" fillId="0" borderId="2" xfId="2" applyNumberFormat="1" applyFont="1" applyFill="1" applyBorder="1" applyAlignment="1">
      <alignment horizontal="left" vertical="top" wrapText="1"/>
    </xf>
    <xf numFmtId="49" fontId="19" fillId="0" borderId="0" xfId="2" applyNumberFormat="1" applyFont="1" applyFill="1" applyBorder="1" applyAlignment="1">
      <alignment horizontal="left" wrapText="1"/>
    </xf>
    <xf numFmtId="3" fontId="17" fillId="0" borderId="0" xfId="2" applyNumberFormat="1" applyFont="1" applyFill="1" applyBorder="1" applyAlignment="1">
      <alignment horizontal="right" vertical="top" wrapText="1"/>
    </xf>
    <xf numFmtId="165" fontId="17" fillId="0" borderId="0" xfId="2" applyNumberFormat="1" applyFont="1" applyFill="1"/>
    <xf numFmtId="0" fontId="17" fillId="0" borderId="0" xfId="2" applyFont="1" applyFill="1"/>
    <xf numFmtId="49" fontId="16" fillId="0" borderId="5" xfId="2" applyNumberFormat="1" applyFont="1" applyFill="1" applyBorder="1" applyAlignment="1">
      <alignment horizontal="left" vertical="top" wrapText="1"/>
    </xf>
    <xf numFmtId="49" fontId="16" fillId="0" borderId="2" xfId="2" applyNumberFormat="1" applyFont="1" applyFill="1" applyBorder="1" applyAlignment="1">
      <alignment horizontal="left" vertical="top" wrapText="1"/>
    </xf>
    <xf numFmtId="49" fontId="16" fillId="0" borderId="5" xfId="2" applyNumberFormat="1" applyFont="1" applyFill="1" applyBorder="1" applyAlignment="1">
      <alignment horizontal="left" vertical="top"/>
    </xf>
    <xf numFmtId="49" fontId="16" fillId="0" borderId="2" xfId="2" applyNumberFormat="1" applyFont="1" applyFill="1" applyBorder="1" applyAlignment="1">
      <alignment horizontal="left" vertical="top"/>
    </xf>
    <xf numFmtId="49" fontId="19" fillId="0" borderId="0" xfId="2" applyNumberFormat="1" applyFont="1" applyFill="1" applyBorder="1" applyAlignment="1">
      <alignment horizontal="left"/>
    </xf>
    <xf numFmtId="3" fontId="16" fillId="0" borderId="0" xfId="2" applyNumberFormat="1" applyFont="1" applyFill="1" applyBorder="1" applyAlignment="1">
      <alignment horizontal="right" vertical="top"/>
    </xf>
    <xf numFmtId="0" fontId="17" fillId="0" borderId="0" xfId="2" applyFont="1" applyFill="1" applyBorder="1" applyAlignment="1"/>
    <xf numFmtId="164" fontId="17" fillId="0" borderId="0" xfId="1" applyNumberFormat="1" applyFont="1" applyFill="1" applyAlignment="1">
      <alignment wrapText="1"/>
    </xf>
    <xf numFmtId="44" fontId="17" fillId="0" borderId="0" xfId="1" applyNumberFormat="1" applyFont="1" applyFill="1" applyAlignment="1">
      <alignment wrapText="1"/>
    </xf>
    <xf numFmtId="0" fontId="1" fillId="0" borderId="0" xfId="0" applyFont="1" applyFill="1"/>
    <xf numFmtId="49" fontId="17" fillId="0" borderId="5" xfId="2" applyNumberFormat="1" applyFont="1" applyFill="1" applyBorder="1" applyAlignment="1">
      <alignment horizontal="left" vertical="top"/>
    </xf>
    <xf numFmtId="3" fontId="17" fillId="0" borderId="0" xfId="2" applyNumberFormat="1" applyFont="1" applyFill="1" applyBorder="1" applyAlignment="1">
      <alignment horizontal="right" vertical="top"/>
    </xf>
    <xf numFmtId="3" fontId="17" fillId="0" borderId="0" xfId="2" applyNumberFormat="1" applyFont="1" applyFill="1" applyBorder="1" applyAlignment="1">
      <alignment horizontal="right"/>
    </xf>
    <xf numFmtId="0" fontId="17" fillId="0" borderId="0" xfId="2" applyFont="1" applyFill="1" applyBorder="1"/>
    <xf numFmtId="49" fontId="17" fillId="0" borderId="5" xfId="2" applyNumberFormat="1" applyFont="1" applyFill="1" applyBorder="1" applyAlignment="1">
      <alignment horizontal="left" vertical="top" wrapText="1" indent="1"/>
    </xf>
    <xf numFmtId="49" fontId="17" fillId="0" borderId="2" xfId="2" applyNumberFormat="1" applyFont="1" applyFill="1" applyBorder="1" applyAlignment="1">
      <alignment horizontal="left" vertical="top" wrapText="1" indent="1"/>
    </xf>
    <xf numFmtId="49" fontId="19" fillId="0" borderId="0" xfId="2" applyNumberFormat="1" applyFont="1" applyFill="1" applyBorder="1" applyAlignment="1">
      <alignment horizontal="left" wrapText="1" indent="1"/>
    </xf>
    <xf numFmtId="49" fontId="17" fillId="0" borderId="5" xfId="2" applyNumberFormat="1" applyFont="1" applyFill="1" applyBorder="1" applyAlignment="1">
      <alignment horizontal="left" vertical="top" indent="2"/>
    </xf>
    <xf numFmtId="49" fontId="17" fillId="0" borderId="5" xfId="2" applyNumberFormat="1" applyFont="1" applyFill="1" applyBorder="1" applyAlignment="1">
      <alignment horizontal="left" vertical="top" wrapText="1" indent="2"/>
    </xf>
    <xf numFmtId="49" fontId="19" fillId="0" borderId="0" xfId="2" applyNumberFormat="1" applyFont="1" applyFill="1" applyBorder="1" applyAlignment="1">
      <alignment horizontal="left" wrapText="1" indent="2"/>
    </xf>
    <xf numFmtId="0" fontId="17" fillId="0" borderId="0" xfId="2" applyFont="1" applyFill="1" applyAlignment="1">
      <alignment horizontal="right" vertical="top"/>
    </xf>
    <xf numFmtId="3" fontId="17" fillId="0" borderId="0" xfId="2" applyNumberFormat="1" applyFont="1" applyFill="1" applyAlignment="1">
      <alignment horizontal="right" vertical="top"/>
    </xf>
    <xf numFmtId="165" fontId="16" fillId="0" borderId="0" xfId="2" applyNumberFormat="1" applyFont="1" applyFill="1" applyBorder="1" applyAlignment="1">
      <alignment horizontal="right" vertical="top"/>
    </xf>
    <xf numFmtId="44" fontId="16" fillId="0" borderId="0" xfId="7" applyNumberFormat="1" applyFont="1" applyFill="1" applyBorder="1" applyAlignment="1">
      <alignment horizontal="right" vertical="top"/>
    </xf>
    <xf numFmtId="166" fontId="16" fillId="0" borderId="0" xfId="2" applyNumberFormat="1" applyFont="1" applyFill="1" applyBorder="1"/>
    <xf numFmtId="166" fontId="17" fillId="0" borderId="0" xfId="2" applyNumberFormat="1" applyFont="1" applyFill="1" applyBorder="1"/>
    <xf numFmtId="49" fontId="17" fillId="0" borderId="5" xfId="5" applyNumberFormat="1" applyFont="1" applyFill="1" applyBorder="1" applyAlignment="1">
      <alignment horizontal="left" vertical="top" wrapText="1"/>
    </xf>
    <xf numFmtId="49" fontId="17" fillId="0" borderId="2" xfId="5" applyNumberFormat="1" applyFont="1" applyFill="1" applyBorder="1" applyAlignment="1">
      <alignment horizontal="left" vertical="top" wrapText="1"/>
    </xf>
    <xf numFmtId="49" fontId="19" fillId="0" borderId="0" xfId="5" applyNumberFormat="1" applyFont="1" applyFill="1" applyBorder="1" applyAlignment="1">
      <alignment horizontal="left" wrapText="1"/>
    </xf>
    <xf numFmtId="164" fontId="17" fillId="0" borderId="0" xfId="5" applyNumberFormat="1" applyFont="1" applyFill="1" applyBorder="1" applyAlignment="1">
      <alignment horizontal="right" vertical="top" wrapText="1"/>
    </xf>
    <xf numFmtId="49" fontId="17" fillId="0" borderId="5" xfId="5" applyNumberFormat="1" applyFont="1" applyFill="1" applyBorder="1" applyAlignment="1">
      <alignment horizontal="left" vertical="top"/>
    </xf>
    <xf numFmtId="49" fontId="17" fillId="0" borderId="2" xfId="5" applyNumberFormat="1" applyFont="1" applyFill="1" applyBorder="1" applyAlignment="1">
      <alignment horizontal="left" vertical="top"/>
    </xf>
    <xf numFmtId="49" fontId="19" fillId="0" borderId="0" xfId="5" applyNumberFormat="1" applyFont="1" applyFill="1" applyBorder="1" applyAlignment="1">
      <alignment horizontal="left"/>
    </xf>
    <xf numFmtId="164" fontId="17" fillId="0" borderId="0" xfId="5" applyNumberFormat="1" applyFont="1" applyFill="1" applyBorder="1" applyAlignment="1">
      <alignment horizontal="right" vertical="top"/>
    </xf>
    <xf numFmtId="0" fontId="17" fillId="0" borderId="0" xfId="2" applyFont="1" applyFill="1" applyAlignment="1">
      <alignment vertical="top"/>
    </xf>
    <xf numFmtId="0" fontId="17" fillId="0" borderId="0" xfId="2" applyFont="1" applyFill="1" applyBorder="1" applyAlignment="1">
      <alignment wrapText="1"/>
    </xf>
    <xf numFmtId="49" fontId="17" fillId="0" borderId="2" xfId="2" applyNumberFormat="1" applyFont="1" applyFill="1" applyBorder="1" applyAlignment="1">
      <alignment horizontal="left" vertical="top"/>
    </xf>
    <xf numFmtId="49" fontId="17" fillId="0" borderId="16" xfId="2" applyNumberFormat="1" applyFont="1" applyFill="1" applyBorder="1" applyAlignment="1">
      <alignment horizontal="left" vertical="top"/>
    </xf>
    <xf numFmtId="49" fontId="17" fillId="0" borderId="7" xfId="2" applyNumberFormat="1" applyFont="1" applyFill="1" applyBorder="1" applyAlignment="1">
      <alignment horizontal="left" vertical="top"/>
    </xf>
    <xf numFmtId="49" fontId="19" fillId="0" borderId="6" xfId="2" applyNumberFormat="1" applyFont="1" applyFill="1" applyBorder="1" applyAlignment="1">
      <alignment horizontal="left"/>
    </xf>
    <xf numFmtId="3" fontId="17" fillId="0" borderId="6" xfId="2" applyNumberFormat="1" applyFont="1" applyFill="1" applyBorder="1" applyAlignment="1">
      <alignment horizontal="right"/>
    </xf>
    <xf numFmtId="167" fontId="17" fillId="0" borderId="0" xfId="2" applyNumberFormat="1" applyFont="1" applyFill="1"/>
    <xf numFmtId="164" fontId="17" fillId="0" borderId="0" xfId="1" applyNumberFormat="1" applyFont="1" applyFill="1"/>
    <xf numFmtId="44" fontId="20" fillId="0" borderId="0" xfId="2" applyNumberFormat="1" applyFont="1" applyFill="1"/>
    <xf numFmtId="0" fontId="20" fillId="0" borderId="0" xfId="2" applyFont="1" applyFill="1"/>
    <xf numFmtId="0" fontId="16" fillId="0" borderId="3" xfId="2" applyNumberFormat="1" applyFont="1" applyFill="1" applyBorder="1" applyAlignment="1">
      <alignment horizontal="right" wrapText="1"/>
    </xf>
    <xf numFmtId="0" fontId="16" fillId="0" borderId="3" xfId="8" applyFont="1" applyFill="1" applyBorder="1" applyAlignment="1">
      <alignment horizontal="right" vertical="center"/>
    </xf>
    <xf numFmtId="49" fontId="16" fillId="0" borderId="3" xfId="8" applyNumberFormat="1" applyFont="1" applyFill="1" applyBorder="1" applyAlignment="1">
      <alignment horizontal="right" vertical="center"/>
    </xf>
    <xf numFmtId="0" fontId="16" fillId="0" borderId="13" xfId="8" applyFont="1" applyFill="1" applyBorder="1" applyAlignment="1">
      <alignment horizontal="right" vertical="center"/>
    </xf>
    <xf numFmtId="0" fontId="16" fillId="0" borderId="15" xfId="2" applyNumberFormat="1" applyFont="1" applyFill="1" applyBorder="1" applyAlignment="1">
      <alignment horizontal="right" vertical="center" wrapText="1"/>
    </xf>
    <xf numFmtId="164" fontId="16" fillId="0" borderId="2" xfId="5" applyNumberFormat="1" applyFont="1" applyFill="1" applyBorder="1" applyAlignment="1">
      <alignment horizontal="right" vertical="top" wrapText="1"/>
    </xf>
    <xf numFmtId="164" fontId="17" fillId="0" borderId="2" xfId="5" applyNumberFormat="1" applyFont="1" applyFill="1" applyBorder="1" applyAlignment="1">
      <alignment horizontal="right" vertical="top"/>
    </xf>
    <xf numFmtId="164" fontId="16" fillId="0" borderId="2" xfId="5" applyNumberFormat="1" applyFont="1" applyFill="1" applyBorder="1" applyAlignment="1">
      <alignment horizontal="right" vertical="top"/>
    </xf>
    <xf numFmtId="164" fontId="17" fillId="0" borderId="2" xfId="5" applyNumberFormat="1" applyFont="1" applyFill="1" applyBorder="1" applyAlignment="1">
      <alignment horizontal="right" vertical="top" wrapText="1"/>
    </xf>
    <xf numFmtId="164" fontId="17" fillId="0" borderId="7" xfId="5" applyNumberFormat="1" applyFont="1" applyFill="1" applyBorder="1" applyAlignment="1">
      <alignment horizontal="right"/>
    </xf>
  </cellXfs>
  <cellStyles count="9">
    <cellStyle name="Dezimal 2" xfId="6" xr:uid="{00000000-0005-0000-0000-000000000000}"/>
    <cellStyle name="Komma" xfId="7" builtinId="3"/>
    <cellStyle name="Prozent" xfId="1" builtinId="5"/>
    <cellStyle name="Prozent 2" xfId="3" xr:uid="{00000000-0005-0000-0000-000003000000}"/>
    <cellStyle name="Prozent 2 2" xfId="5" xr:uid="{00000000-0005-0000-0000-000004000000}"/>
    <cellStyle name="Prozent 3" xfId="4" xr:uid="{00000000-0005-0000-0000-000005000000}"/>
    <cellStyle name="Standard" xfId="0" builtinId="0"/>
    <cellStyle name="Standard 2" xfId="2" xr:uid="{00000000-0005-0000-0000-000007000000}"/>
    <cellStyle name="Standard_AHV 1_1 &amp; 1_2" xfId="8" xr:uid="{E217A5FC-5107-43E5-A64C-A5720AC71028}"/>
  </cellStyles>
  <dxfs count="0"/>
  <tableStyles count="0" defaultTableStyle="TableStyleMedium9" defaultPivotStyle="PivotStyleLight16"/>
  <colors>
    <mruColors>
      <color rgb="FFFF9F3F"/>
      <color rgb="FF00B050"/>
      <color rgb="FFDEE3FE"/>
      <color rgb="FFFFB9B9"/>
      <color rgb="FF3333F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57151</xdr:rowOff>
    </xdr:from>
    <xdr:to>
      <xdr:col>1</xdr:col>
      <xdr:colOff>2695575</xdr:colOff>
      <xdr:row>69</xdr:row>
      <xdr:rowOff>22860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2705100" y="7158991"/>
          <a:ext cx="2695575" cy="399668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*Anpassung Lebensbedarf</a:t>
          </a:r>
        </a:p>
        <a:p>
          <a:pPr algn="l" rtl="0">
            <a:defRPr sz="1000"/>
          </a:pPr>
          <a:r>
            <a:rPr lang="de-CH" sz="900" b="0" i="0" u="none" strike="noStrike" baseline="0">
              <a:solidFill>
                <a:srgbClr val="000000"/>
              </a:solidFill>
              <a:latin typeface="Arial"/>
              <a:cs typeface="Arial"/>
            </a:rPr>
            <a:t>1  Die Ausgaben der EL werden aus allgemeinen Steuermitteln des Bundes und der Kantone finanziert. Diese Transfers werden als Einnahmen aufgeführt. Sie sind im Total gleich gross wie die Ausgaben.          </a:t>
          </a:r>
        </a:p>
        <a:p>
          <a:pPr algn="l" rtl="0">
            <a:defRPr sz="1000"/>
          </a:pPr>
          <a:r>
            <a:rPr lang="de-CH" sz="900" b="0" i="0" u="none" strike="noStrike" baseline="0">
              <a:solidFill>
                <a:srgbClr val="000000"/>
              </a:solidFill>
              <a:latin typeface="Arial"/>
              <a:cs typeface="Arial"/>
            </a:rPr>
            <a:t>2  Bis 1997 Rentensumme gemäss Betriebsrechnung, d.h. Renten in der Schweiz und im Ausland. Ab 1998 Rentensumme nur der in der Schweiz ausbezahlten Renten.</a:t>
          </a:r>
        </a:p>
        <a:p>
          <a:pPr algn="l" rtl="0">
            <a:defRPr sz="1000"/>
          </a:pPr>
          <a:r>
            <a:rPr lang="de-CH" sz="900" b="0" i="0" u="none" strike="noStrike" baseline="0">
              <a:solidFill>
                <a:srgbClr val="000000"/>
              </a:solidFill>
              <a:latin typeface="Arial"/>
              <a:cs typeface="Arial"/>
            </a:rPr>
            <a:t>3  Hier aufgeführt sind Beiträge für die Einzelfallhilfe (ELG, Art. 17 und 18). Bereits vor 1948 stellte der Bund den Stiftungen Mittel für Hilfe in Einzelfällen zur Verfügung. Diese Massnahme wurde aufgrund des Bundesbeschlusses über die Weiterführung der Alters- und Hinterlassenenfürsorge vom 8.10.1948 beibehalten. Seit 1966 regelt das ELG (Ergänzungsleistungsgesetz) die Subventionierung dieser gemeinnützigen Institutionen durch den Bund.                </a:t>
          </a:r>
        </a:p>
        <a:p>
          <a:pPr algn="l" rtl="0">
            <a:defRPr sz="1000"/>
          </a:pPr>
          <a:r>
            <a:rPr lang="de-CH" sz="900" b="0" i="0" u="none" strike="noStrike" baseline="0">
              <a:solidFill>
                <a:srgbClr val="000000"/>
              </a:solidFill>
              <a:latin typeface="Arial"/>
              <a:cs typeface="Arial"/>
            </a:rPr>
            <a:t>Die Pro Senectute besteht seit Oktober 1917.</a:t>
          </a:r>
        </a:p>
        <a:p>
          <a:pPr algn="l" rtl="0">
            <a:defRPr sz="1000"/>
          </a:pPr>
          <a:r>
            <a:rPr lang="de-CH" sz="900" b="0" i="0" u="none" strike="noStrike" baseline="0">
              <a:solidFill>
                <a:srgbClr val="000000"/>
              </a:solidFill>
              <a:latin typeface="Arial"/>
              <a:cs typeface="Arial"/>
            </a:rPr>
            <a:t>Die Pro Juventute seit 1912.</a:t>
          </a:r>
        </a:p>
        <a:p>
          <a:pPr algn="l" rtl="0">
            <a:defRPr sz="1000"/>
          </a:pPr>
          <a:r>
            <a:rPr lang="de-CH" sz="900" b="0" i="0" u="none" strike="noStrike" baseline="0">
              <a:solidFill>
                <a:srgbClr val="000000"/>
              </a:solidFill>
              <a:latin typeface="Arial"/>
              <a:cs typeface="Arial"/>
            </a:rPr>
            <a:t>Die Pro Infirmis seit 1920 (vgl. ZAK 1966, S. 580).</a:t>
          </a:r>
        </a:p>
        <a:p>
          <a:pPr algn="l" rtl="0">
            <a:defRPr sz="1000"/>
          </a:pPr>
          <a:r>
            <a:rPr lang="de-CH" sz="900" b="0" i="0" u="none" strike="noStrike" baseline="0">
              <a:solidFill>
                <a:srgbClr val="000000"/>
              </a:solidFill>
              <a:latin typeface="Arial"/>
              <a:cs typeface="Arial"/>
            </a:rPr>
            <a:t>1979 Inkrafttreten von Art. 101</a:t>
          </a:r>
          <a:r>
            <a:rPr lang="de-CH" sz="900" b="0" i="0" u="none" strike="noStrike" baseline="30000">
              <a:solidFill>
                <a:srgbClr val="000000"/>
              </a:solidFill>
              <a:latin typeface="Arial"/>
              <a:cs typeface="Arial"/>
            </a:rPr>
            <a:t>bis</a:t>
          </a:r>
          <a:r>
            <a:rPr lang="de-CH" sz="900" b="0" i="0" u="none" strike="noStrike" baseline="0">
              <a:solidFill>
                <a:srgbClr val="000000"/>
              </a:solidFill>
              <a:latin typeface="Arial"/>
              <a:cs typeface="Arial"/>
            </a:rPr>
            <a:t> AHVG. Seither werden Subventionen für die Beratung über die AHV finanziert.</a:t>
          </a:r>
        </a:p>
        <a:p>
          <a:pPr algn="l" rtl="0">
            <a:defRPr sz="1000"/>
          </a:pPr>
          <a:r>
            <a:rPr lang="de-CH" sz="900" b="0" i="0" u="none" strike="noStrike" baseline="0">
              <a:solidFill>
                <a:srgbClr val="000000"/>
              </a:solidFill>
              <a:latin typeface="Arial"/>
              <a:cs typeface="Arial"/>
            </a:rPr>
            <a:t>4  Totalrevision des ELG.</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                       </a:t>
          </a:r>
        </a:p>
      </xdr:txBody>
    </xdr:sp>
    <xdr:clientData/>
  </xdr:twoCellAnchor>
  <xdr:twoCellAnchor>
    <xdr:from>
      <xdr:col>0</xdr:col>
      <xdr:colOff>0</xdr:colOff>
      <xdr:row>45</xdr:row>
      <xdr:rowOff>47624</xdr:rowOff>
    </xdr:from>
    <xdr:to>
      <xdr:col>0</xdr:col>
      <xdr:colOff>2609850</xdr:colOff>
      <xdr:row>72</xdr:row>
      <xdr:rowOff>47624</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0" y="7181849"/>
          <a:ext cx="2609850" cy="439102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rgbClr val="000000"/>
              </a:solidFill>
              <a:latin typeface="Arial"/>
              <a:ea typeface="+mn-ea"/>
              <a:cs typeface="Arial"/>
            </a:rPr>
            <a:t>*</a:t>
          </a:r>
          <a:r>
            <a:rPr lang="fr-CH" sz="900" b="0" i="0" u="none" strike="noStrike" baseline="0">
              <a:solidFill>
                <a:srgbClr val="000000"/>
              </a:solidFill>
              <a:latin typeface="Arial"/>
              <a:ea typeface="+mn-ea"/>
              <a:cs typeface="Arial"/>
            </a:rPr>
            <a:t>Augmentation des montants forfaitaires</a:t>
          </a:r>
          <a:endParaRPr lang="de-CH" sz="900" b="0" i="0" u="none" strike="noStrike" baseline="0">
            <a:solidFill>
              <a:srgbClr val="000000"/>
            </a:solidFill>
            <a:latin typeface="Arial"/>
            <a:ea typeface="+mn-ea"/>
            <a:cs typeface="Arial"/>
          </a:endParaRPr>
        </a:p>
        <a:p>
          <a:pPr algn="l" rtl="0">
            <a:defRPr sz="1000"/>
          </a:pPr>
          <a:r>
            <a:rPr lang="de-CH" sz="900" b="0" i="0" u="none" strike="noStrike" baseline="0">
              <a:solidFill>
                <a:srgbClr val="000000"/>
              </a:solidFill>
              <a:latin typeface="Arial"/>
              <a:ea typeface="+mn-ea"/>
              <a:cs typeface="Arial"/>
            </a:rPr>
            <a:t>1  Les dépenses des PC sont financées totalement grâce aux ressources fiscales de la Confédération et des cantons. Ces transferts sont ainsi traités comme des recettes, qui sont équivalentes aux dépenses.</a:t>
          </a:r>
        </a:p>
        <a:p>
          <a:pPr algn="l" rtl="0">
            <a:defRPr sz="1000"/>
          </a:pPr>
          <a:r>
            <a:rPr lang="de-CH" sz="900" b="0" i="0" u="none" strike="noStrike" baseline="0">
              <a:solidFill>
                <a:srgbClr val="000000"/>
              </a:solidFill>
              <a:latin typeface="Arial"/>
              <a:ea typeface="+mn-ea"/>
              <a:cs typeface="Arial"/>
            </a:rPr>
            <a:t>2  Jusqu’en 1997, la somme des rentes est calculée selon le compte d’exploitation, donc sur la base des rentes versées en Suisse et à l’étranger. Depuis 1998, seules les rentes versées en Suisse sont prises en considération dans le calcul.</a:t>
          </a:r>
        </a:p>
        <a:p>
          <a:pPr algn="l" rtl="0">
            <a:defRPr sz="1000"/>
          </a:pPr>
          <a:r>
            <a:rPr lang="de-CH" sz="900" b="0" i="0" u="none" strike="noStrike" baseline="0">
              <a:solidFill>
                <a:srgbClr val="000000"/>
              </a:solidFill>
              <a:latin typeface="Arial"/>
              <a:ea typeface="+mn-ea"/>
              <a:cs typeface="Arial"/>
            </a:rPr>
            <a:t>3  Sont ici traitées les cotisations pour l’aide aux cas particuliers (LPC, art. 17 et 18). Avant 1948, la Confédération mettait déjà à disposition des institutions des fonds d’assistance pour des cas particuliers. Cette mesure a été conservée en vertu de l’arrêté fédéral sur le maintien de l’aide à la vieillesse et aux survivants, du 8.10.1948. Depuis 1966, la loi sur les prestations complémentaires règle le subventionnement de ces institutions d’intérêt général par la Confédération.</a:t>
          </a:r>
        </a:p>
        <a:p>
          <a:pPr algn="l" rtl="0">
            <a:defRPr sz="1000"/>
          </a:pPr>
          <a:r>
            <a:rPr lang="de-CH" sz="900" b="0" i="0" u="none" strike="noStrike" baseline="0">
              <a:solidFill>
                <a:srgbClr val="000000"/>
              </a:solidFill>
              <a:latin typeface="Arial"/>
              <a:ea typeface="+mn-ea"/>
              <a:cs typeface="Arial"/>
            </a:rPr>
            <a:t>Pro Senectute existe depuis octobre 1917.</a:t>
          </a:r>
        </a:p>
        <a:p>
          <a:pPr algn="l" rtl="0">
            <a:defRPr sz="1000"/>
          </a:pPr>
          <a:r>
            <a:rPr lang="de-CH" sz="900" b="0" i="0" u="none" strike="noStrike" baseline="0">
              <a:solidFill>
                <a:srgbClr val="000000"/>
              </a:solidFill>
              <a:latin typeface="Arial"/>
              <a:ea typeface="+mn-ea"/>
              <a:cs typeface="Arial"/>
            </a:rPr>
            <a:t>Pro Juventute existe depuis 1912.</a:t>
          </a:r>
        </a:p>
        <a:p>
          <a:pPr algn="l" rtl="0">
            <a:defRPr sz="1000"/>
          </a:pPr>
          <a:r>
            <a:rPr lang="de-CH" sz="900" b="0" i="0" u="none" strike="noStrike" baseline="0">
              <a:solidFill>
                <a:srgbClr val="000000"/>
              </a:solidFill>
              <a:latin typeface="Arial"/>
              <a:ea typeface="+mn-ea"/>
              <a:cs typeface="Arial"/>
            </a:rPr>
            <a:t>Pro Infirmis existe depuis 1920 (voir RCC 1966, p. 544).</a:t>
          </a:r>
        </a:p>
        <a:p>
          <a:pPr algn="l" rtl="0">
            <a:defRPr sz="1000"/>
          </a:pPr>
          <a:r>
            <a:rPr lang="de-CH" sz="900" b="0" i="0" u="none" strike="noStrike" baseline="0">
              <a:solidFill>
                <a:srgbClr val="000000"/>
              </a:solidFill>
              <a:latin typeface="Arial"/>
              <a:ea typeface="+mn-ea"/>
              <a:cs typeface="Arial"/>
            </a:rPr>
            <a:t>Entrée en vigueur en 1979 de l’art. 101bis LAVS. Depuis lors, les subventions pour les activités de conseil sont financées par le biais de l’AVS.</a:t>
          </a:r>
        </a:p>
        <a:p>
          <a:pPr algn="l" rtl="0">
            <a:defRPr sz="1000"/>
          </a:pPr>
          <a:r>
            <a:rPr lang="de-CH" sz="900" b="0" i="0" u="none" strike="noStrike" baseline="0">
              <a:solidFill>
                <a:srgbClr val="000000"/>
              </a:solidFill>
              <a:latin typeface="Arial"/>
              <a:ea typeface="+mn-ea"/>
              <a:cs typeface="Arial"/>
            </a:rPr>
            <a:t>4  Révision totale de la LPC.</a:t>
          </a:r>
        </a:p>
        <a:p>
          <a:pPr algn="l" rtl="0">
            <a:defRPr sz="1000"/>
          </a:pPr>
          <a:endParaRPr lang="de-CH" sz="900" b="0" i="0" u="none" strike="noStrike" baseline="0">
            <a:solidFill>
              <a:srgbClr val="000000"/>
            </a:solidFill>
            <a:latin typeface="Arial"/>
            <a:ea typeface="+mn-ea"/>
            <a:cs typeface="Arial"/>
          </a:endParaRPr>
        </a:p>
        <a:p>
          <a:pPr algn="l" rtl="0">
            <a:defRPr sz="1000"/>
          </a:pPr>
          <a:r>
            <a:rPr lang="de-CH" sz="900" b="0" i="0" u="none" strike="noStrike" baseline="0">
              <a:solidFill>
                <a:srgbClr val="000000"/>
              </a:solidFill>
              <a:latin typeface="Arial"/>
              <a:ea typeface="+mn-ea"/>
              <a:cs typeface="Arial"/>
            </a:rPr>
            <a:t>Source : Office fédéral des assurances sociales, </a:t>
          </a:r>
          <a:r>
            <a:rPr lang="fr-CH" sz="900" b="0" i="0" u="none" strike="noStrike" baseline="0">
              <a:solidFill>
                <a:srgbClr val="000000"/>
              </a:solidFill>
              <a:latin typeface="Arial"/>
              <a:ea typeface="+mn-ea"/>
              <a:cs typeface="Arial"/>
            </a:rPr>
            <a:t>Secteur données de base et analyses</a:t>
          </a:r>
          <a:endParaRPr lang="de-CH" sz="900" b="0" i="0" u="none" strike="noStrike" baseline="0">
            <a:solidFill>
              <a:srgbClr val="000000"/>
            </a:solidFill>
            <a:latin typeface="Arial"/>
            <a:ea typeface="+mn-ea"/>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514351</xdr:colOff>
      <xdr:row>65</xdr:row>
      <xdr:rowOff>19050</xdr:rowOff>
    </xdr:from>
    <xdr:to>
      <xdr:col>58</xdr:col>
      <xdr:colOff>542925</xdr:colOff>
      <xdr:row>72</xdr:row>
      <xdr:rowOff>19050</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0715626" y="16821150"/>
          <a:ext cx="5133974"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1"/>
            <a:t>Kommentare</a:t>
          </a:r>
          <a:r>
            <a:rPr lang="de-CH" sz="1100" b="1" baseline="0"/>
            <a:t> und Erklärungen</a:t>
          </a:r>
        </a:p>
        <a:p>
          <a:r>
            <a:rPr lang="de-CH" sz="1100" baseline="0"/>
            <a:t>SVS 2012 </a:t>
          </a:r>
          <a:r>
            <a:rPr lang="de-CH" sz="1100"/>
            <a:t>Würde vorschlagen</a:t>
          </a:r>
          <a:r>
            <a:rPr lang="de-CH" sz="1100" baseline="0"/>
            <a:t> im Text zu erklären was Umlageergebnis ist und was Rechnungssaldo GRSV ist. Bei AHV/IV/EO immer denselben Text nehmen vgl. EO-Text. </a:t>
          </a:r>
        </a:p>
        <a:p>
          <a:r>
            <a:rPr lang="de-CH" sz="1100" baseline="0"/>
            <a:t>Vorschlag Scs 30.1.2013</a:t>
          </a:r>
          <a:endParaRPr lang="de-CH" sz="1100"/>
        </a:p>
      </xdr:txBody>
    </xdr:sp>
    <xdr:clientData/>
  </xdr:twoCellAnchor>
  <xdr:twoCellAnchor>
    <xdr:from>
      <xdr:col>0</xdr:col>
      <xdr:colOff>0</xdr:colOff>
      <xdr:row>59</xdr:row>
      <xdr:rowOff>123825</xdr:rowOff>
    </xdr:from>
    <xdr:to>
      <xdr:col>51</xdr:col>
      <xdr:colOff>85725</xdr:colOff>
      <xdr:row>84</xdr:row>
      <xdr:rowOff>66676</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0" y="15925800"/>
          <a:ext cx="8001000" cy="3590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0" i="0" u="none" strike="noStrike">
              <a:solidFill>
                <a:schemeClr val="dk1"/>
              </a:solidFill>
              <a:latin typeface="+mn-lt"/>
              <a:ea typeface="+mn-ea"/>
              <a:cs typeface="+mn-cs"/>
            </a:rPr>
            <a:t>1 Die Werte 2007/2008 sind aus folgenden Gründen nicht mit denjenigen der übrigen Jahre vergleichbar: Seit 1.1.2008 entfallen im Rahmen der "Reform des Finanzausgleichs und Aufgabenverteilung zwischen Bund und Kantonen" die kollektiven Leistungen der IV. </a:t>
          </a:r>
          <a:r>
            <a:rPr lang="de-CH"/>
            <a:t> </a:t>
          </a:r>
          <a:r>
            <a:rPr lang="de-CH" sz="1100" b="0" i="0" u="none" strike="noStrike">
              <a:solidFill>
                <a:schemeClr val="dk1"/>
              </a:solidFill>
              <a:latin typeface="+mn-lt"/>
              <a:ea typeface="+mn-ea"/>
              <a:cs typeface="+mn-cs"/>
            </a:rPr>
            <a:t>Die IV-Rechnung 2007 wurde mit den nach altem Recht entstandenen, geschätzten Nachzahlungen belastet. Sie fallen erst in den Jahren 2008-2011 an und werden von Bund, Kantonen und der IV 2008 gemeinsam finanziert. </a:t>
          </a:r>
          <a:r>
            <a:rPr lang="de-CH"/>
            <a:t> </a:t>
          </a:r>
          <a:r>
            <a:rPr lang="de-CH" sz="1100" b="0" i="0" u="none" strike="noStrike">
              <a:solidFill>
                <a:schemeClr val="dk1"/>
              </a:solidFill>
              <a:latin typeface="+mn-lt"/>
              <a:ea typeface="+mn-ea"/>
              <a:cs typeface="+mn-cs"/>
            </a:rPr>
            <a:t>Bei den Ausgaben figurieren 2007 daher 1'962 Mio.Fr. als ausserordentlicher Aufwand für kollektive Leistungen. Entsprechend sind bei den Einnahmen 2007 ausserordentliche Zahlungen des Bundes (981 Mio.Fr.) und der Kantone (490 Mio.Fr.) enthalten. </a:t>
          </a:r>
          <a:r>
            <a:rPr lang="de-CH"/>
            <a:t> </a:t>
          </a:r>
          <a:r>
            <a:rPr lang="de-CH" sz="1100" b="0" i="0" u="none" strike="noStrike">
              <a:solidFill>
                <a:schemeClr val="dk1"/>
              </a:solidFill>
              <a:latin typeface="+mn-lt"/>
              <a:ea typeface="+mn-ea"/>
              <a:cs typeface="+mn-cs"/>
            </a:rPr>
            <a:t>Die IV übernimmt die verbleibenden 491 Mio.Fr.  Um diesen Betrag fällt das Defizit 2007, NFA-bedingt, grösser aus.</a:t>
          </a:r>
          <a:r>
            <a:rPr lang="de-CH"/>
            <a:t> </a:t>
          </a:r>
          <a:r>
            <a:rPr lang="de-CH" sz="1100" b="0" i="0" u="none" strike="noStrike">
              <a:solidFill>
                <a:schemeClr val="dk1"/>
              </a:solidFill>
              <a:latin typeface="+mn-lt"/>
              <a:ea typeface="+mn-ea"/>
              <a:cs typeface="+mn-cs"/>
            </a:rPr>
            <a:t>Ohne NFA-Buchungen betragen 2007 die Einnahmen 10’315 Mio. Fr. und die Ausgaben 11’905 Mio. Fr. (vgl. SV 2.1.2007). </a:t>
          </a:r>
          <a:r>
            <a:rPr lang="de-CH" sz="1100" b="0" i="1" u="none" strike="noStrike">
              <a:solidFill>
                <a:schemeClr val="dk1"/>
              </a:solidFill>
              <a:latin typeface="+mn-lt"/>
              <a:ea typeface="+mn-ea"/>
              <a:cs typeface="+mn-cs"/>
            </a:rPr>
            <a:t> </a:t>
          </a:r>
          <a:r>
            <a:rPr lang="de-CH"/>
            <a:t> </a:t>
          </a:r>
          <a:r>
            <a:rPr lang="de-CH" sz="1100" b="0" i="0" u="none" strike="noStrike">
              <a:solidFill>
                <a:schemeClr val="dk1"/>
              </a:solidFill>
              <a:latin typeface="+mn-lt"/>
              <a:ea typeface="+mn-ea"/>
              <a:cs typeface="+mn-cs"/>
            </a:rPr>
            <a:t>2008 zahlten die Kantone erstmals keinen Beitrag an die IV. Der Beitrag des Bundes fiel ebenfalls tiefer aus, entsprechend dem Beitragsanteil, der bis 2007 für die kollektiven Leistungen eingesetzt worden war. </a:t>
          </a:r>
          <a:r>
            <a:rPr lang="de-CH"/>
            <a:t> </a:t>
          </a:r>
        </a:p>
        <a:p>
          <a:r>
            <a:rPr lang="de-CH" sz="1100" b="0" i="0" u="none" strike="noStrike">
              <a:solidFill>
                <a:schemeClr val="dk1"/>
              </a:solidFill>
              <a:latin typeface="+mn-lt"/>
              <a:ea typeface="+mn-ea"/>
              <a:cs typeface="+mn-cs"/>
            </a:rPr>
            <a:t>2 Ohne Verwaltungskosten, die direkt bei den Ausgleichskassen der Kantone bzw. Verbände oder bei den Arbeitgebern anfallen.</a:t>
          </a:r>
          <a:r>
            <a:rPr lang="de-CH"/>
            <a:t> </a:t>
          </a:r>
        </a:p>
        <a:p>
          <a:r>
            <a:rPr lang="de-CH" sz="1100" b="0" i="0" u="none" strike="noStrike">
              <a:solidFill>
                <a:schemeClr val="dk1"/>
              </a:solidFill>
              <a:latin typeface="+mn-lt"/>
              <a:ea typeface="+mn-ea"/>
              <a:cs typeface="+mn-cs"/>
            </a:rPr>
            <a:t>3   Rechnungssaldo ohne Kapitalertrag und Kapitalwertänderungen.</a:t>
          </a:r>
        </a:p>
        <a:p>
          <a:r>
            <a:rPr lang="de-CH" sz="1100" b="0" i="0" u="none" strike="noStrike">
              <a:solidFill>
                <a:schemeClr val="dk1"/>
              </a:solidFill>
              <a:latin typeface="+mn-lt"/>
              <a:ea typeface="+mn-ea"/>
              <a:cs typeface="+mn-cs"/>
            </a:rPr>
            <a:t>4</a:t>
          </a:r>
          <a:r>
            <a:rPr lang="de-CH"/>
            <a:t> Rechnungssaldo</a:t>
          </a:r>
          <a:r>
            <a:rPr lang="de-CH" baseline="0"/>
            <a:t> ohne Kapitalwertänderungen</a:t>
          </a:r>
          <a:endParaRPr lang="de-CH"/>
        </a:p>
        <a:p>
          <a:r>
            <a:rPr lang="de-CH" sz="1100" b="0" i="0" u="none" strike="noStrike">
              <a:solidFill>
                <a:schemeClr val="dk1"/>
              </a:solidFill>
              <a:latin typeface="+mn-lt"/>
              <a:ea typeface="+mn-ea"/>
              <a:cs typeface="+mn-cs"/>
            </a:rPr>
            <a:t>5 Kapitaltransfer von der EO an die IV: 1998 2'200 Mio. Fr., 2003 1'500 Mio. Fr.</a:t>
          </a:r>
          <a:r>
            <a:rPr lang="de-CH"/>
            <a:t> </a:t>
          </a:r>
        </a:p>
        <a:p>
          <a:r>
            <a:rPr lang="de-CH" sz="1100" b="0" i="0" u="none" strike="noStrike">
              <a:solidFill>
                <a:schemeClr val="dk1"/>
              </a:solidFill>
              <a:latin typeface="+mn-lt"/>
              <a:ea typeface="+mn-ea"/>
              <a:cs typeface="+mn-cs"/>
            </a:rPr>
            <a:t>6  </a:t>
          </a:r>
          <a:r>
            <a:rPr lang="de-CH" sz="1100">
              <a:solidFill>
                <a:schemeClr val="dk1"/>
              </a:solidFill>
              <a:latin typeface="+mn-lt"/>
              <a:ea typeface="+mn-ea"/>
              <a:cs typeface="+mn-cs"/>
            </a:rPr>
            <a:t>2011 hat sich die Finanzstruktur der IV geändert: Die IV hat einen eigenen Ausgleichsfonds erhalten, der mit einem Startkapital von 5 Milliarden von der AHV ausgestattet wurde. </a:t>
          </a:r>
        </a:p>
        <a:p>
          <a:pPr rtl="0"/>
          <a:r>
            <a:rPr lang="de-CH" sz="1100" b="0" i="0" baseline="0">
              <a:solidFill>
                <a:schemeClr val="dk1"/>
              </a:solidFill>
              <a:latin typeface="+mn-lt"/>
              <a:ea typeface="+mn-ea"/>
              <a:cs typeface="+mn-cs"/>
            </a:rPr>
            <a:t>7 2011-2017 werden die Schuldzinsen der IV gegenüber der AHV durch den Bund finanziert, sie sind also in den Beiträgen des Bundes enthalten. </a:t>
          </a:r>
          <a:endParaRPr lang="de-CH"/>
        </a:p>
        <a:p>
          <a:r>
            <a:rPr lang="de-CH" sz="1100">
              <a:solidFill>
                <a:schemeClr val="dk1"/>
              </a:solidFill>
              <a:latin typeface="+mn-lt"/>
              <a:ea typeface="+mn-ea"/>
              <a:cs typeface="+mn-cs"/>
            </a:rPr>
            <a:t>8 </a:t>
          </a:r>
          <a:r>
            <a:rPr lang="de-CH" sz="1100" b="0" i="0" baseline="0">
              <a:solidFill>
                <a:schemeClr val="dk1"/>
              </a:solidFill>
              <a:latin typeface="+mn-lt"/>
              <a:ea typeface="+mn-ea"/>
              <a:cs typeface="+mn-cs"/>
            </a:rPr>
            <a:t>2011-2017 Anhebung der MWST zugunsten der IV. </a:t>
          </a:r>
          <a:r>
            <a:rPr lang="de-CH" sz="1100" baseline="0">
              <a:solidFill>
                <a:schemeClr val="dk1"/>
              </a:solidFill>
              <a:latin typeface="+mn-lt"/>
              <a:ea typeface="+mn-ea"/>
              <a:cs typeface="+mn-cs"/>
            </a:rPr>
            <a:t> </a:t>
          </a:r>
          <a:endParaRPr lang="de-CH" sz="1100">
            <a:solidFill>
              <a:schemeClr val="dk1"/>
            </a:solidFill>
            <a:latin typeface="+mn-lt"/>
            <a:ea typeface="+mn-ea"/>
            <a:cs typeface="+mn-cs"/>
          </a:endParaRPr>
        </a:p>
        <a:p>
          <a:endParaRPr lang="de-CH" sz="1100" b="0" i="0" u="none" strike="noStrike">
            <a:solidFill>
              <a:schemeClr val="dk1"/>
            </a:solidFill>
            <a:latin typeface="+mn-lt"/>
            <a:ea typeface="+mn-ea"/>
            <a:cs typeface="+mn-cs"/>
          </a:endParaRPr>
        </a:p>
        <a:p>
          <a:r>
            <a:rPr lang="de-CH"/>
            <a:t> </a:t>
          </a:r>
          <a:r>
            <a:rPr lang="de-CH" sz="1100" b="0" i="0" u="none" strike="noStrike">
              <a:solidFill>
                <a:schemeClr val="dk1"/>
              </a:solidFill>
              <a:latin typeface="+mn-lt"/>
              <a:ea typeface="+mn-ea"/>
              <a:cs typeface="+mn-cs"/>
            </a:rPr>
            <a:t>Quelle:  IV-Betriebsrechnungen aus den Jahresberichten des Ausgleichsfonds</a:t>
          </a:r>
          <a:r>
            <a:rPr lang="de-CH"/>
            <a:t> </a:t>
          </a:r>
          <a:endParaRPr lang="de-CH" sz="1100"/>
        </a:p>
      </xdr:txBody>
    </xdr:sp>
    <xdr:clientData/>
  </xdr:twoCellAnchor>
  <xdr:twoCellAnchor>
    <xdr:from>
      <xdr:col>0</xdr:col>
      <xdr:colOff>0</xdr:colOff>
      <xdr:row>86</xdr:row>
      <xdr:rowOff>0</xdr:rowOff>
    </xdr:from>
    <xdr:to>
      <xdr:col>51</xdr:col>
      <xdr:colOff>304800</xdr:colOff>
      <xdr:row>105</xdr:row>
      <xdr:rowOff>85726</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0" y="19812000"/>
          <a:ext cx="8220075" cy="3781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0" i="0" u="none" strike="noStrike">
              <a:solidFill>
                <a:schemeClr val="dk1"/>
              </a:solidFill>
              <a:latin typeface="+mn-lt"/>
              <a:ea typeface="+mn-ea"/>
              <a:cs typeface="+mn-cs"/>
            </a:rPr>
            <a:t>1 Les valeurs 2007/2008 ne sont pas comparables avec celles des autres années  :</a:t>
          </a:r>
          <a:r>
            <a:rPr lang="de-CH"/>
            <a:t> </a:t>
          </a:r>
          <a:r>
            <a:rPr lang="de-CH" sz="1100" b="0" i="0" u="none" strike="noStrike">
              <a:solidFill>
                <a:schemeClr val="dk1"/>
              </a:solidFill>
              <a:latin typeface="+mn-lt"/>
              <a:ea typeface="+mn-ea"/>
              <a:cs typeface="+mn-cs"/>
            </a:rPr>
            <a:t>depuis le 1.1.2008, dans le cadre de la réforme de la péréquation financière (RPT) et de la répartition des tâches entre la Confédération et les cantons, les prestations collectives de l’AI ne sont plus versées. </a:t>
          </a:r>
          <a:r>
            <a:rPr lang="de-CH"/>
            <a:t> </a:t>
          </a:r>
          <a:r>
            <a:rPr lang="de-CH" sz="1100" b="0" i="0" u="none" strike="noStrike">
              <a:solidFill>
                <a:schemeClr val="dk1"/>
              </a:solidFill>
              <a:latin typeface="+mn-lt"/>
              <a:ea typeface="+mn-ea"/>
              <a:cs typeface="+mn-cs"/>
            </a:rPr>
            <a:t>Les comptes de l’AI 2007 présentent dans leurs charges le montant estimé des arriérés dus à ce titre selon l’ancien droit. Ceux-ci seront débités aux cours des années 2008 à 2011, et financés ensemble en 2008 par la Confédération, les cantons et l’AI. </a:t>
          </a:r>
          <a:r>
            <a:rPr lang="de-CH"/>
            <a:t> </a:t>
          </a:r>
          <a:r>
            <a:rPr lang="de-CH" sz="1100" b="0" i="0" u="none" strike="noStrike">
              <a:solidFill>
                <a:schemeClr val="dk1"/>
              </a:solidFill>
              <a:latin typeface="+mn-lt"/>
              <a:ea typeface="+mn-ea"/>
              <a:cs typeface="+mn-cs"/>
            </a:rPr>
            <a:t>Les dépenses 2007 comprennent de ce fait un débours exceptionnel de 1'962 millions de francs au titre des prestations collectives.</a:t>
          </a:r>
          <a:r>
            <a:rPr lang="de-CH"/>
            <a:t> </a:t>
          </a:r>
          <a:r>
            <a:rPr lang="de-CH" sz="1100" b="0" i="0" u="none" strike="noStrike">
              <a:solidFill>
                <a:schemeClr val="dk1"/>
              </a:solidFill>
              <a:latin typeface="+mn-lt"/>
              <a:ea typeface="+mn-ea"/>
              <a:cs typeface="+mn-cs"/>
            </a:rPr>
            <a:t>Au chapitre des recettes figurent les versements exceptionnels de la Confédération (981 millions) et des cantons (490 millions). L’AI assume quant à elle les 491 millions restants. Ce montant s’ajoute donc au déficit 2007, plus important en raison de la RPT.</a:t>
          </a:r>
          <a:r>
            <a:rPr lang="de-CH"/>
            <a:t> </a:t>
          </a:r>
          <a:r>
            <a:rPr lang="de-CH" sz="1100" b="0" i="0" u="none" strike="noStrike">
              <a:solidFill>
                <a:schemeClr val="dk1"/>
              </a:solidFill>
              <a:latin typeface="+mn-lt"/>
              <a:ea typeface="+mn-ea"/>
              <a:cs typeface="+mn-cs"/>
            </a:rPr>
            <a:t>Les revenus sans comptabilisation de la RPT s’élèvent en 2007 à 10 315 millions de francs et les dépenses à 11 905 millions (voir AS 2.1.2007).</a:t>
          </a:r>
          <a:r>
            <a:rPr lang="de-CH"/>
            <a:t> </a:t>
          </a:r>
          <a:r>
            <a:rPr lang="de-CH" sz="1100" b="0" i="0" u="none" strike="noStrike">
              <a:solidFill>
                <a:schemeClr val="dk1"/>
              </a:solidFill>
              <a:latin typeface="+mn-lt"/>
              <a:ea typeface="+mn-ea"/>
              <a:cs typeface="+mn-cs"/>
            </a:rPr>
            <a:t>2008 a été la première année où les cantons n’ont pas versé de contributions à l’AI. De même, la contribution de la Confédération a été moins élevée, puisqu’elle ne comprend plus le montant versé jusqu’en 2007 pour les prestations collectives. </a:t>
          </a:r>
          <a:r>
            <a:rPr lang="de-CH"/>
            <a:t> </a:t>
          </a:r>
        </a:p>
        <a:p>
          <a:r>
            <a:rPr lang="de-CH" sz="1100" b="0" i="0" u="none" strike="noStrike">
              <a:solidFill>
                <a:schemeClr val="dk1"/>
              </a:solidFill>
              <a:latin typeface="+mn-lt"/>
              <a:ea typeface="+mn-ea"/>
              <a:cs typeface="+mn-cs"/>
            </a:rPr>
            <a:t>2  Sans les frais administratifs incombant directement aux caisses de compensation cantonales et professionnelles ou aux employeurs.</a:t>
          </a:r>
          <a:r>
            <a:rPr lang="de-CH"/>
            <a:t> </a:t>
          </a:r>
        </a:p>
        <a:p>
          <a:r>
            <a:rPr lang="de-CH" sz="1100" b="0" i="0" u="none" strike="noStrike">
              <a:solidFill>
                <a:schemeClr val="dk1"/>
              </a:solidFill>
              <a:latin typeface="+mn-lt"/>
              <a:ea typeface="+mn-ea"/>
              <a:cs typeface="+mn-cs"/>
            </a:rPr>
            <a:t>3  Résultats des comptes sans produit du capital et sans variations de valeur du capital.</a:t>
          </a:r>
        </a:p>
        <a:p>
          <a:pPr marL="0" marR="0" indent="0" defTabSz="914400" eaLnBrk="1" fontAlgn="auto" latinLnBrk="0" hangingPunct="1">
            <a:lnSpc>
              <a:spcPct val="100000"/>
            </a:lnSpc>
            <a:spcBef>
              <a:spcPts val="0"/>
            </a:spcBef>
            <a:spcAft>
              <a:spcPts val="0"/>
            </a:spcAft>
            <a:buClrTx/>
            <a:buSzTx/>
            <a:buFontTx/>
            <a:buNone/>
            <a:tabLst/>
            <a:defRPr/>
          </a:pPr>
          <a:r>
            <a:rPr lang="de-CH" sz="1100" b="0" i="0">
              <a:solidFill>
                <a:schemeClr val="dk1"/>
              </a:solidFill>
              <a:latin typeface="+mn-lt"/>
              <a:ea typeface="+mn-ea"/>
              <a:cs typeface="+mn-cs"/>
            </a:rPr>
            <a:t>4  Résultats des comptes sans variations de valeur du capital.</a:t>
          </a:r>
          <a:endParaRPr lang="de-CH"/>
        </a:p>
        <a:p>
          <a:r>
            <a:rPr lang="de-CH" sz="1100" b="0" i="0" u="none" strike="noStrike">
              <a:solidFill>
                <a:schemeClr val="dk1"/>
              </a:solidFill>
              <a:latin typeface="+mn-lt"/>
              <a:ea typeface="+mn-ea"/>
              <a:cs typeface="+mn-cs"/>
            </a:rPr>
            <a:t>5 Transfert de capital des APG à l'AI: 1998 2'200, 2003 1'500 millions de francs.</a:t>
          </a:r>
          <a:r>
            <a:rPr lang="de-CH"/>
            <a:t> </a:t>
          </a:r>
        </a:p>
        <a:p>
          <a:r>
            <a:rPr lang="de-CH" sz="1100" b="0" i="0" u="none" strike="noStrike">
              <a:solidFill>
                <a:schemeClr val="dk1"/>
              </a:solidFill>
              <a:latin typeface="+mn-lt"/>
              <a:ea typeface="+mn-ea"/>
              <a:cs typeface="+mn-cs"/>
            </a:rPr>
            <a:t>6  </a:t>
          </a:r>
          <a:r>
            <a:rPr lang="fr-FR" sz="1100">
              <a:solidFill>
                <a:schemeClr val="dk1"/>
              </a:solidFill>
              <a:latin typeface="+mn-lt"/>
              <a:ea typeface="+mn-ea"/>
              <a:cs typeface="+mn-cs"/>
            </a:rPr>
            <a:t>En 2011, la structure financière de l’AI s’est modifiée : l’assurance dispose désormais de son propre fonds de compensation, doté  par l’AVS d’un capital de départ de cinq milliards de francs</a:t>
          </a:r>
          <a:r>
            <a:rPr lang="de-CH" sz="1100" b="0" i="0" u="none" strike="noStrike">
              <a:solidFill>
                <a:schemeClr val="dk1"/>
              </a:solidFill>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latin typeface="+mn-lt"/>
              <a:ea typeface="+mn-ea"/>
              <a:cs typeface="+mn-cs"/>
            </a:rPr>
            <a:t>7</a:t>
          </a:r>
          <a:r>
            <a:rPr lang="de-CH"/>
            <a:t> </a:t>
          </a:r>
          <a:r>
            <a:rPr lang="de-CH" sz="1100" b="0" i="0" u="none" strike="noStrike">
              <a:solidFill>
                <a:schemeClr val="dk1"/>
              </a:solidFill>
              <a:latin typeface="+mn-lt"/>
              <a:ea typeface="+mn-ea"/>
              <a:cs typeface="+mn-cs"/>
            </a:rPr>
            <a:t>  </a:t>
          </a:r>
          <a:r>
            <a:rPr lang="de-CH" sz="1100" b="0" i="0" baseline="0">
              <a:solidFill>
                <a:schemeClr val="dk1"/>
              </a:solidFill>
              <a:latin typeface="+mn-lt"/>
              <a:ea typeface="+mn-ea"/>
              <a:cs typeface="+mn-cs"/>
            </a:rPr>
            <a:t>Entre 2011 et 2017, les interêts de la dette de l'AI à l'AVS sont à la charge de la Confédération, ils font donc partie des contributions fédérales.</a:t>
          </a:r>
          <a:endParaRPr lang="de-CH"/>
        </a:p>
        <a:p>
          <a:r>
            <a:rPr lang="de-CH" sz="1100" b="0" i="0" baseline="0">
              <a:solidFill>
                <a:schemeClr val="dk1"/>
              </a:solidFill>
              <a:latin typeface="+mn-lt"/>
              <a:ea typeface="+mn-ea"/>
              <a:cs typeface="+mn-cs"/>
            </a:rPr>
            <a:t>8 2011-2017 augmentation de la TVA en faveur de l'AI.</a:t>
          </a:r>
        </a:p>
        <a:p>
          <a:endParaRPr lang="de-CH" sz="1100" b="0" i="0" u="none" strike="noStrike">
            <a:solidFill>
              <a:schemeClr val="dk1"/>
            </a:solidFill>
            <a:latin typeface="+mn-lt"/>
            <a:ea typeface="+mn-ea"/>
            <a:cs typeface="+mn-cs"/>
          </a:endParaRPr>
        </a:p>
        <a:p>
          <a:r>
            <a:rPr lang="de-CH" sz="1100" b="0" i="0" u="none" strike="noStrike">
              <a:solidFill>
                <a:schemeClr val="dk1"/>
              </a:solidFill>
              <a:latin typeface="+mn-lt"/>
              <a:ea typeface="+mn-ea"/>
              <a:cs typeface="+mn-cs"/>
            </a:rPr>
            <a:t>Source : comptes d’exploitation de l’AI, extraits des rapports annuels du Fonds de compensation</a:t>
          </a:r>
          <a:r>
            <a:rPr lang="de-CH"/>
            <a:t> </a:t>
          </a:r>
          <a:endParaRPr lang="de-C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U76"/>
  <sheetViews>
    <sheetView tabSelected="1" zoomScale="110" zoomScaleNormal="110" zoomScaleSheetLayoutView="100" workbookViewId="0"/>
  </sheetViews>
  <sheetFormatPr baseColWidth="10" defaultColWidth="8.25" defaultRowHeight="12.5" outlineLevelRow="1" outlineLevelCol="1"/>
  <cols>
    <col min="1" max="2" width="35.5" style="124" customWidth="1"/>
    <col min="3" max="3" width="1.58203125" style="124" customWidth="1"/>
    <col min="4" max="4" width="12.58203125" style="124" customWidth="1" collapsed="1"/>
    <col min="5" max="7" width="12.58203125" style="124" hidden="1" customWidth="1" outlineLevel="1"/>
    <col min="8" max="8" width="12.58203125" style="124" hidden="1" customWidth="1" outlineLevel="1" collapsed="1"/>
    <col min="9" max="12" width="12.58203125" style="124" hidden="1" customWidth="1" outlineLevel="1"/>
    <col min="13" max="13" width="12.58203125" style="124" hidden="1" customWidth="1" outlineLevel="1" collapsed="1"/>
    <col min="14" max="22" width="12.58203125" style="124" hidden="1" customWidth="1" outlineLevel="1"/>
    <col min="23" max="23" width="12.58203125" style="124" hidden="1" customWidth="1" outlineLevel="1" collapsed="1"/>
    <col min="24" max="28" width="12.58203125" style="124" hidden="1" customWidth="1" outlineLevel="1"/>
    <col min="29" max="29" width="12.58203125" style="82" hidden="1" customWidth="1" outlineLevel="1"/>
    <col min="30" max="30" width="12.58203125" style="82" hidden="1" customWidth="1" outlineLevel="1" collapsed="1"/>
    <col min="31" max="32" width="12.58203125" style="82" hidden="1" customWidth="1" outlineLevel="1"/>
    <col min="33" max="33" width="12.58203125" style="82" hidden="1" customWidth="1" outlineLevel="1" collapsed="1"/>
    <col min="34" max="35" width="12.58203125" style="82" hidden="1" customWidth="1" outlineLevel="1"/>
    <col min="36" max="37" width="12.58203125" style="82" hidden="1" customWidth="1" outlineLevel="1" collapsed="1"/>
    <col min="38" max="38" width="12.58203125" style="82" customWidth="1" collapsed="1"/>
    <col min="39" max="47" width="12.58203125" style="82" hidden="1" customWidth="1" outlineLevel="1"/>
    <col min="48" max="48" width="12.58203125" style="82" customWidth="1" collapsed="1"/>
    <col min="49" max="57" width="12.58203125" style="82" hidden="1" customWidth="1" outlineLevel="1"/>
    <col min="58" max="59" width="12.58203125" style="82" customWidth="1" collapsed="1"/>
    <col min="60" max="61" width="12.58203125" style="82" customWidth="1"/>
    <col min="62" max="62" width="16.33203125" style="82" customWidth="1"/>
    <col min="63" max="64" width="10.33203125" style="82" bestFit="1" customWidth="1"/>
    <col min="65" max="16384" width="8.25" style="82"/>
  </cols>
  <sheetData>
    <row r="1" spans="1:64" s="66" customFormat="1" ht="36">
      <c r="A1" s="65" t="s">
        <v>127</v>
      </c>
      <c r="B1" s="65" t="s">
        <v>126</v>
      </c>
      <c r="C1" s="65"/>
      <c r="BI1" s="128" t="s">
        <v>194</v>
      </c>
    </row>
    <row r="2" spans="1:64" s="70" customFormat="1" ht="39.75" customHeight="1">
      <c r="A2" s="67" t="s">
        <v>124</v>
      </c>
      <c r="B2" s="68" t="s">
        <v>123</v>
      </c>
      <c r="C2" s="68"/>
      <c r="D2" s="69">
        <v>1966</v>
      </c>
      <c r="E2" s="69">
        <v>1967</v>
      </c>
      <c r="F2" s="69">
        <v>1968</v>
      </c>
      <c r="G2" s="69" t="s">
        <v>183</v>
      </c>
      <c r="H2" s="69">
        <v>1970</v>
      </c>
      <c r="I2" s="69" t="s">
        <v>184</v>
      </c>
      <c r="J2" s="69">
        <v>1972</v>
      </c>
      <c r="K2" s="69" t="s">
        <v>185</v>
      </c>
      <c r="L2" s="69">
        <v>1974</v>
      </c>
      <c r="M2" s="69" t="s">
        <v>186</v>
      </c>
      <c r="N2" s="69">
        <v>1976</v>
      </c>
      <c r="O2" s="69" t="s">
        <v>187</v>
      </c>
      <c r="P2" s="69">
        <v>1978</v>
      </c>
      <c r="Q2" s="69">
        <v>1979</v>
      </c>
      <c r="R2" s="69" t="s">
        <v>188</v>
      </c>
      <c r="S2" s="69">
        <v>1981</v>
      </c>
      <c r="T2" s="69" t="s">
        <v>189</v>
      </c>
      <c r="U2" s="69">
        <v>1983</v>
      </c>
      <c r="V2" s="69" t="s">
        <v>190</v>
      </c>
      <c r="W2" s="69">
        <v>1985</v>
      </c>
      <c r="X2" s="69" t="s">
        <v>191</v>
      </c>
      <c r="Y2" s="129">
        <v>1987</v>
      </c>
      <c r="Z2" s="129" t="s">
        <v>165</v>
      </c>
      <c r="AA2" s="129">
        <v>1989</v>
      </c>
      <c r="AB2" s="129" t="s">
        <v>166</v>
      </c>
      <c r="AC2" s="129">
        <v>1991</v>
      </c>
      <c r="AD2" s="129" t="s">
        <v>167</v>
      </c>
      <c r="AE2" s="129" t="s">
        <v>168</v>
      </c>
      <c r="AF2" s="129">
        <v>1994</v>
      </c>
      <c r="AG2" s="129" t="s">
        <v>169</v>
      </c>
      <c r="AH2" s="129">
        <v>1996</v>
      </c>
      <c r="AI2" s="129" t="s">
        <v>170</v>
      </c>
      <c r="AJ2" s="129" t="s">
        <v>171</v>
      </c>
      <c r="AK2" s="129" t="s">
        <v>172</v>
      </c>
      <c r="AL2" s="129">
        <v>2000</v>
      </c>
      <c r="AM2" s="129" t="s">
        <v>173</v>
      </c>
      <c r="AN2" s="129">
        <v>2002</v>
      </c>
      <c r="AO2" s="129" t="s">
        <v>174</v>
      </c>
      <c r="AP2" s="129">
        <v>2004</v>
      </c>
      <c r="AQ2" s="129" t="s">
        <v>175</v>
      </c>
      <c r="AR2" s="129">
        <v>2006</v>
      </c>
      <c r="AS2" s="129" t="s">
        <v>176</v>
      </c>
      <c r="AT2" s="130" t="s">
        <v>192</v>
      </c>
      <c r="AU2" s="129" t="s">
        <v>177</v>
      </c>
      <c r="AV2" s="129">
        <v>2010</v>
      </c>
      <c r="AW2" s="129" t="s">
        <v>178</v>
      </c>
      <c r="AX2" s="129">
        <v>2012</v>
      </c>
      <c r="AY2" s="129" t="s">
        <v>179</v>
      </c>
      <c r="AZ2" s="129">
        <v>2014</v>
      </c>
      <c r="BA2" s="129" t="s">
        <v>180</v>
      </c>
      <c r="BB2" s="129">
        <v>2016</v>
      </c>
      <c r="BC2" s="129">
        <v>2017</v>
      </c>
      <c r="BD2" s="131">
        <v>2018</v>
      </c>
      <c r="BE2" s="131" t="s">
        <v>181</v>
      </c>
      <c r="BF2" s="129">
        <v>2020</v>
      </c>
      <c r="BG2" s="129" t="s">
        <v>182</v>
      </c>
      <c r="BH2" s="131">
        <v>2022</v>
      </c>
      <c r="BI2" s="132" t="s">
        <v>195</v>
      </c>
    </row>
    <row r="3" spans="1:64" s="76" customFormat="1" ht="30" customHeight="1">
      <c r="A3" s="71" t="s">
        <v>146</v>
      </c>
      <c r="B3" s="72" t="s">
        <v>95</v>
      </c>
      <c r="C3" s="73"/>
      <c r="D3" s="74">
        <v>126.5</v>
      </c>
      <c r="E3" s="74">
        <v>226.39999999999998</v>
      </c>
      <c r="F3" s="74">
        <v>196.8</v>
      </c>
      <c r="G3" s="74">
        <v>188.2</v>
      </c>
      <c r="H3" s="74">
        <v>186.6</v>
      </c>
      <c r="I3" s="74">
        <v>318.8</v>
      </c>
      <c r="J3" s="74">
        <v>361.8</v>
      </c>
      <c r="K3" s="74">
        <v>240.2</v>
      </c>
      <c r="L3" s="74">
        <v>260.89999999999998</v>
      </c>
      <c r="M3" s="74">
        <v>244.89999999999998</v>
      </c>
      <c r="N3" s="74">
        <v>257.31025399999999</v>
      </c>
      <c r="O3" s="74">
        <v>308.63900000000001</v>
      </c>
      <c r="P3" s="74">
        <v>320.401839</v>
      </c>
      <c r="Q3" s="74">
        <v>324.95620300000002</v>
      </c>
      <c r="R3" s="74">
        <v>342.66783800000002</v>
      </c>
      <c r="S3" s="74">
        <v>351.28722199999999</v>
      </c>
      <c r="T3" s="74">
        <v>451.00282700000002</v>
      </c>
      <c r="U3" s="74">
        <v>479.10508400000003</v>
      </c>
      <c r="V3" s="74">
        <v>552.74318700000003</v>
      </c>
      <c r="W3" s="74">
        <v>569.74359600000003</v>
      </c>
      <c r="X3" s="74">
        <v>627.71222</v>
      </c>
      <c r="Y3" s="74">
        <v>842.77057200000002</v>
      </c>
      <c r="Z3" s="74">
        <v>914.17683099999999</v>
      </c>
      <c r="AA3" s="74">
        <v>976.66742399999998</v>
      </c>
      <c r="AB3" s="74">
        <v>1124.361101</v>
      </c>
      <c r="AC3" s="74">
        <v>1278.9479940000001</v>
      </c>
      <c r="AD3" s="74">
        <v>1468.4640899999999</v>
      </c>
      <c r="AE3" s="74">
        <v>1541.400112</v>
      </c>
      <c r="AF3" s="74">
        <v>1567.0140000000001</v>
      </c>
      <c r="AG3" s="74">
        <v>1574.9692540000001</v>
      </c>
      <c r="AH3" s="74">
        <v>1326.083691</v>
      </c>
      <c r="AI3" s="74">
        <v>1376.393276</v>
      </c>
      <c r="AJ3" s="74">
        <v>1420.220419</v>
      </c>
      <c r="AK3" s="74">
        <v>1439.061091</v>
      </c>
      <c r="AL3" s="74">
        <v>1441.0409299999997</v>
      </c>
      <c r="AM3" s="74">
        <v>1442.4455190000001</v>
      </c>
      <c r="AN3" s="74">
        <v>1524.7607230000001</v>
      </c>
      <c r="AO3" s="74">
        <v>1572.6237209999999</v>
      </c>
      <c r="AP3" s="74">
        <v>1650.9246900000003</v>
      </c>
      <c r="AQ3" s="74">
        <v>1695.3942709999999</v>
      </c>
      <c r="AR3" s="74">
        <v>1731.0330750000001</v>
      </c>
      <c r="AS3" s="74">
        <v>1827.051381</v>
      </c>
      <c r="AT3" s="74">
        <v>2071.6810569999998</v>
      </c>
      <c r="AU3" s="74">
        <v>2209.6574300000002</v>
      </c>
      <c r="AV3" s="74">
        <v>2323.5973819999999</v>
      </c>
      <c r="AW3" s="74">
        <v>2439.0466959999999</v>
      </c>
      <c r="AX3" s="74">
        <v>2524.507846</v>
      </c>
      <c r="AY3" s="74">
        <v>2604.6216039999999</v>
      </c>
      <c r="AZ3" s="74">
        <v>2712.0780679999998</v>
      </c>
      <c r="BA3" s="74">
        <v>2778.4015630000004</v>
      </c>
      <c r="BB3" s="74">
        <v>2856.4572690000005</v>
      </c>
      <c r="BC3" s="74">
        <v>2906.7103139999999</v>
      </c>
      <c r="BD3" s="74">
        <v>2956.2906400000002</v>
      </c>
      <c r="BE3" s="74">
        <v>3057.5762570000002</v>
      </c>
      <c r="BF3" s="74">
        <v>3167.5621900000001</v>
      </c>
      <c r="BG3" s="74">
        <v>3160.6456790000002</v>
      </c>
      <c r="BH3" s="74">
        <v>3169.9271050000002</v>
      </c>
      <c r="BI3" s="133">
        <f>(BH3-BG3)/ABS(BG3)</f>
        <v>2.9365601027877856E-3</v>
      </c>
      <c r="BJ3" s="75"/>
    </row>
    <row r="4" spans="1:64" ht="15.75" customHeight="1">
      <c r="A4" s="77" t="s">
        <v>25</v>
      </c>
      <c r="B4" s="78" t="s">
        <v>26</v>
      </c>
      <c r="C4" s="79"/>
      <c r="D4" s="80">
        <v>59.6</v>
      </c>
      <c r="E4" s="80">
        <v>102.3</v>
      </c>
      <c r="F4" s="80">
        <v>89.2</v>
      </c>
      <c r="G4" s="80">
        <v>85.7</v>
      </c>
      <c r="H4" s="80">
        <v>89.3</v>
      </c>
      <c r="I4" s="80">
        <v>151</v>
      </c>
      <c r="J4" s="80">
        <v>171</v>
      </c>
      <c r="K4" s="80">
        <v>113.4</v>
      </c>
      <c r="L4" s="80">
        <v>123.1</v>
      </c>
      <c r="M4" s="80">
        <v>125.6</v>
      </c>
      <c r="N4" s="80">
        <v>132.138893</v>
      </c>
      <c r="O4" s="80">
        <v>158.33699999999999</v>
      </c>
      <c r="P4" s="80">
        <v>164.55265800000001</v>
      </c>
      <c r="Q4" s="80">
        <v>165.79010400000001</v>
      </c>
      <c r="R4" s="80">
        <v>177.48020600000001</v>
      </c>
      <c r="S4" s="80">
        <v>182.17953399999999</v>
      </c>
      <c r="T4" s="80">
        <v>231.46476899999999</v>
      </c>
      <c r="U4" s="80">
        <v>247.294533</v>
      </c>
      <c r="V4" s="80">
        <v>286.48746799999998</v>
      </c>
      <c r="W4" s="80">
        <v>295.79226899999998</v>
      </c>
      <c r="X4" s="80">
        <v>151.33195000000001</v>
      </c>
      <c r="Y4" s="80">
        <v>199.470733</v>
      </c>
      <c r="Z4" s="80">
        <v>217.763047</v>
      </c>
      <c r="AA4" s="80">
        <v>232.36350300000001</v>
      </c>
      <c r="AB4" s="80">
        <v>259.865613</v>
      </c>
      <c r="AC4" s="80">
        <v>292.74126000000001</v>
      </c>
      <c r="AD4" s="80">
        <v>338.85683599999999</v>
      </c>
      <c r="AE4" s="80">
        <v>353.54762499999998</v>
      </c>
      <c r="AF4" s="80">
        <v>358.96899999999994</v>
      </c>
      <c r="AG4" s="80">
        <v>356.06115799999998</v>
      </c>
      <c r="AH4" s="80">
        <v>290.62607800000001</v>
      </c>
      <c r="AI4" s="80">
        <v>300.32061199999998</v>
      </c>
      <c r="AJ4" s="80">
        <v>307.360117</v>
      </c>
      <c r="AK4" s="80">
        <v>310.50104700000003</v>
      </c>
      <c r="AL4" s="80">
        <v>317.859059</v>
      </c>
      <c r="AM4" s="80">
        <v>317.26065999999997</v>
      </c>
      <c r="AN4" s="80">
        <v>342.61368099999999</v>
      </c>
      <c r="AO4" s="80">
        <v>355.52469500000001</v>
      </c>
      <c r="AP4" s="80">
        <v>374.956861</v>
      </c>
      <c r="AQ4" s="80">
        <v>387.58849900000001</v>
      </c>
      <c r="AR4" s="80">
        <v>382.45137199999999</v>
      </c>
      <c r="AS4" s="80">
        <v>403.20486399999999</v>
      </c>
      <c r="AT4" s="80">
        <v>549.99591199999998</v>
      </c>
      <c r="AU4" s="80">
        <v>584.03280099999995</v>
      </c>
      <c r="AV4" s="80">
        <v>598.74831500000005</v>
      </c>
      <c r="AW4" s="80">
        <v>612.86184700000001</v>
      </c>
      <c r="AX4" s="80">
        <v>644.44900900000005</v>
      </c>
      <c r="AY4" s="80">
        <v>667.99056099999996</v>
      </c>
      <c r="AZ4" s="80">
        <v>696.16003499999999</v>
      </c>
      <c r="BA4" s="80">
        <v>709.57556</v>
      </c>
      <c r="BB4" s="80">
        <v>737.84689400000002</v>
      </c>
      <c r="BC4" s="80">
        <v>753.63650500000006</v>
      </c>
      <c r="BD4" s="80">
        <v>776.84748300000001</v>
      </c>
      <c r="BE4" s="80">
        <v>818.36171899999999</v>
      </c>
      <c r="BF4" s="80">
        <v>858.50718300000005</v>
      </c>
      <c r="BG4" s="80">
        <v>923.40980200000001</v>
      </c>
      <c r="BH4" s="80">
        <v>943.05298800000003</v>
      </c>
      <c r="BI4" s="134">
        <f t="shared" ref="BI4:BI9" si="0">(BH4-BG4)/ABS(BG4)</f>
        <v>2.1272446921675642E-2</v>
      </c>
      <c r="BJ4" s="81"/>
    </row>
    <row r="5" spans="1:64" ht="15.75" customHeight="1">
      <c r="A5" s="77" t="s">
        <v>27</v>
      </c>
      <c r="B5" s="78" t="s">
        <v>28</v>
      </c>
      <c r="C5" s="79"/>
      <c r="D5" s="80">
        <v>66.900000000000006</v>
      </c>
      <c r="E5" s="80">
        <v>124.1</v>
      </c>
      <c r="F5" s="80">
        <v>107.6</v>
      </c>
      <c r="G5" s="80">
        <v>102.5</v>
      </c>
      <c r="H5" s="80">
        <v>97.3</v>
      </c>
      <c r="I5" s="80">
        <v>167.8</v>
      </c>
      <c r="J5" s="80">
        <v>190.8</v>
      </c>
      <c r="K5" s="80">
        <v>126.8</v>
      </c>
      <c r="L5" s="80">
        <v>137.80000000000001</v>
      </c>
      <c r="M5" s="80">
        <v>119.3</v>
      </c>
      <c r="N5" s="80">
        <v>125.171361</v>
      </c>
      <c r="O5" s="80">
        <v>150.30199999999999</v>
      </c>
      <c r="P5" s="80">
        <v>155.84918099999999</v>
      </c>
      <c r="Q5" s="80">
        <v>159.166099</v>
      </c>
      <c r="R5" s="80">
        <v>165.18763200000001</v>
      </c>
      <c r="S5" s="80">
        <v>169.107688</v>
      </c>
      <c r="T5" s="80">
        <v>219.53805800000001</v>
      </c>
      <c r="U5" s="80">
        <v>231.810551</v>
      </c>
      <c r="V5" s="80">
        <v>266.255719</v>
      </c>
      <c r="W5" s="80">
        <v>273.95132699999999</v>
      </c>
      <c r="X5" s="80">
        <v>476.38027</v>
      </c>
      <c r="Y5" s="80">
        <v>643.29983900000002</v>
      </c>
      <c r="Z5" s="80">
        <v>696.41378399999996</v>
      </c>
      <c r="AA5" s="80">
        <v>744.30392099999995</v>
      </c>
      <c r="AB5" s="80">
        <v>864.49548800000002</v>
      </c>
      <c r="AC5" s="80">
        <v>986.20673399999998</v>
      </c>
      <c r="AD5" s="80">
        <v>1129.607254</v>
      </c>
      <c r="AE5" s="80">
        <v>1187.8524870000001</v>
      </c>
      <c r="AF5" s="80">
        <v>1208.0450000000001</v>
      </c>
      <c r="AG5" s="80">
        <v>1218.9080960000001</v>
      </c>
      <c r="AH5" s="80">
        <v>1035.457613</v>
      </c>
      <c r="AI5" s="80">
        <v>1076.072664</v>
      </c>
      <c r="AJ5" s="80">
        <v>1112.860302</v>
      </c>
      <c r="AK5" s="80">
        <v>1128.5600440000001</v>
      </c>
      <c r="AL5" s="80">
        <v>1123.1818709999998</v>
      </c>
      <c r="AM5" s="80">
        <v>1125.1848590000002</v>
      </c>
      <c r="AN5" s="80">
        <v>1182.1470420000001</v>
      </c>
      <c r="AO5" s="80">
        <v>1217.0990259999999</v>
      </c>
      <c r="AP5" s="80">
        <v>1275.9678290000002</v>
      </c>
      <c r="AQ5" s="80">
        <v>1307.8057719999999</v>
      </c>
      <c r="AR5" s="80">
        <v>1348.5817030000001</v>
      </c>
      <c r="AS5" s="80">
        <v>1423.8465169999999</v>
      </c>
      <c r="AT5" s="80">
        <v>1521.6851449999999</v>
      </c>
      <c r="AU5" s="80">
        <v>1625.6246290000004</v>
      </c>
      <c r="AV5" s="80">
        <v>1724.8490669999999</v>
      </c>
      <c r="AW5" s="80">
        <v>1826.1848489999998</v>
      </c>
      <c r="AX5" s="80">
        <v>1880.058837</v>
      </c>
      <c r="AY5" s="80">
        <v>1936.6310429999999</v>
      </c>
      <c r="AZ5" s="80">
        <v>2015.9180329999999</v>
      </c>
      <c r="BA5" s="80">
        <v>2068.8260030000001</v>
      </c>
      <c r="BB5" s="80">
        <v>2118.6103750000002</v>
      </c>
      <c r="BC5" s="80">
        <v>2153.073809</v>
      </c>
      <c r="BD5" s="80">
        <v>2179.4431570000002</v>
      </c>
      <c r="BE5" s="80">
        <v>2239.2145380000002</v>
      </c>
      <c r="BF5" s="80">
        <v>2309.0550069999999</v>
      </c>
      <c r="BG5" s="80">
        <v>2237.2358770000001</v>
      </c>
      <c r="BH5" s="80">
        <v>2226.8741170000003</v>
      </c>
      <c r="BI5" s="134">
        <f t="shared" si="0"/>
        <v>-4.6315009099059676E-3</v>
      </c>
      <c r="BJ5" s="81"/>
    </row>
    <row r="6" spans="1:64" s="76" customFormat="1" ht="30" customHeight="1">
      <c r="A6" s="83" t="s">
        <v>125</v>
      </c>
      <c r="B6" s="84" t="s">
        <v>96</v>
      </c>
      <c r="C6" s="79"/>
      <c r="D6" s="74">
        <v>26.23</v>
      </c>
      <c r="E6" s="74">
        <v>55.5</v>
      </c>
      <c r="F6" s="74">
        <v>46.900000000000006</v>
      </c>
      <c r="G6" s="74">
        <v>48.4</v>
      </c>
      <c r="H6" s="74">
        <v>48.3</v>
      </c>
      <c r="I6" s="74">
        <v>70.5</v>
      </c>
      <c r="J6" s="74">
        <v>78.099999999999994</v>
      </c>
      <c r="K6" s="74">
        <v>55</v>
      </c>
      <c r="L6" s="74">
        <v>57.1</v>
      </c>
      <c r="M6" s="74">
        <v>54.2</v>
      </c>
      <c r="N6" s="74">
        <v>56.468026999999999</v>
      </c>
      <c r="O6" s="74">
        <v>66.765000000000001</v>
      </c>
      <c r="P6" s="74">
        <v>68.265873999999997</v>
      </c>
      <c r="Q6" s="74">
        <v>67.367277999999999</v>
      </c>
      <c r="R6" s="74">
        <v>71.956918999999999</v>
      </c>
      <c r="S6" s="74">
        <v>74.111954999999995</v>
      </c>
      <c r="T6" s="74">
        <v>92.673511999999988</v>
      </c>
      <c r="U6" s="74">
        <v>102.318264</v>
      </c>
      <c r="V6" s="74">
        <v>123.115329</v>
      </c>
      <c r="W6" s="74">
        <v>132.40094299999998</v>
      </c>
      <c r="X6" s="74">
        <v>150.056859</v>
      </c>
      <c r="Y6" s="74">
        <v>214.865071</v>
      </c>
      <c r="Z6" s="74">
        <v>238.82150100000001</v>
      </c>
      <c r="AA6" s="74">
        <v>266.75892499999998</v>
      </c>
      <c r="AB6" s="74">
        <v>309.27557000000002</v>
      </c>
      <c r="AC6" s="74">
        <v>358.82545299999998</v>
      </c>
      <c r="AD6" s="74">
        <v>425.95917900000001</v>
      </c>
      <c r="AE6" s="74">
        <v>494.323846</v>
      </c>
      <c r="AF6" s="74">
        <v>545.39055299999995</v>
      </c>
      <c r="AG6" s="74">
        <v>582.65543700000001</v>
      </c>
      <c r="AH6" s="74">
        <v>578.381934</v>
      </c>
      <c r="AI6" s="74">
        <v>653.17934200000002</v>
      </c>
      <c r="AJ6" s="74">
        <v>722.712222</v>
      </c>
      <c r="AK6" s="74">
        <v>797.884365</v>
      </c>
      <c r="AL6" s="74">
        <v>847.19916999999998</v>
      </c>
      <c r="AM6" s="74">
        <v>908.76417200000003</v>
      </c>
      <c r="AN6" s="74">
        <v>1003.0423050000001</v>
      </c>
      <c r="AO6" s="74">
        <v>1098.6485170000001</v>
      </c>
      <c r="AP6" s="74">
        <v>1196.529828</v>
      </c>
      <c r="AQ6" s="74">
        <v>1286.313073</v>
      </c>
      <c r="AR6" s="74">
        <v>1349.2841450000001</v>
      </c>
      <c r="AS6" s="74">
        <v>1419.1883069999999</v>
      </c>
      <c r="AT6" s="74">
        <v>1608.136485</v>
      </c>
      <c r="AU6" s="74">
        <v>1696.082054</v>
      </c>
      <c r="AV6" s="74">
        <v>1751.1094800000001</v>
      </c>
      <c r="AW6" s="74">
        <v>1836.8551709999999</v>
      </c>
      <c r="AX6" s="74">
        <v>1911.412237</v>
      </c>
      <c r="AY6" s="74">
        <v>1923.2382009999999</v>
      </c>
      <c r="AZ6" s="74">
        <v>1966.6394009999999</v>
      </c>
      <c r="BA6" s="74">
        <v>2003.706128</v>
      </c>
      <c r="BB6" s="74">
        <v>2044.8891399999998</v>
      </c>
      <c r="BC6" s="74">
        <v>2032.257067</v>
      </c>
      <c r="BD6" s="74">
        <v>2087.286654</v>
      </c>
      <c r="BE6" s="74">
        <v>2141.6072709999999</v>
      </c>
      <c r="BF6" s="74">
        <v>2200.3516890000001</v>
      </c>
      <c r="BG6" s="74">
        <v>2282.1902420000001</v>
      </c>
      <c r="BH6" s="74">
        <v>2323.4374480000001</v>
      </c>
      <c r="BI6" s="133">
        <f t="shared" si="0"/>
        <v>1.8073517816750005E-2</v>
      </c>
      <c r="BJ6" s="81"/>
    </row>
    <row r="7" spans="1:64" ht="15.75" customHeight="1">
      <c r="A7" s="77" t="s">
        <v>25</v>
      </c>
      <c r="B7" s="78" t="s">
        <v>26</v>
      </c>
      <c r="C7" s="79"/>
      <c r="D7" s="80">
        <v>13.3</v>
      </c>
      <c r="E7" s="80">
        <v>26.1</v>
      </c>
      <c r="F7" s="80">
        <v>22.3</v>
      </c>
      <c r="G7" s="80">
        <v>23.2</v>
      </c>
      <c r="H7" s="80">
        <v>24.1</v>
      </c>
      <c r="I7" s="80">
        <v>35.1</v>
      </c>
      <c r="J7" s="80">
        <v>38.700000000000003</v>
      </c>
      <c r="K7" s="80">
        <v>27.1</v>
      </c>
      <c r="L7" s="80">
        <v>28</v>
      </c>
      <c r="M7" s="80">
        <v>28.9</v>
      </c>
      <c r="N7" s="80">
        <v>29.916186</v>
      </c>
      <c r="O7" s="80">
        <v>35.223999999999997</v>
      </c>
      <c r="P7" s="80">
        <v>35.592936999999999</v>
      </c>
      <c r="Q7" s="80">
        <v>34.801864000000002</v>
      </c>
      <c r="R7" s="80">
        <v>37.586409000000003</v>
      </c>
      <c r="S7" s="80">
        <v>38.457436999999999</v>
      </c>
      <c r="T7" s="80">
        <v>47.372461999999999</v>
      </c>
      <c r="U7" s="80">
        <v>52.539347999999997</v>
      </c>
      <c r="V7" s="80">
        <v>63.436104</v>
      </c>
      <c r="W7" s="80">
        <v>67.672017999999994</v>
      </c>
      <c r="X7" s="80">
        <v>35.166069999999998</v>
      </c>
      <c r="Y7" s="80">
        <v>49.829126000000002</v>
      </c>
      <c r="Z7" s="80">
        <v>55.461606000000003</v>
      </c>
      <c r="AA7" s="80">
        <v>60.815770000000001</v>
      </c>
      <c r="AB7" s="80">
        <v>68.655907000000013</v>
      </c>
      <c r="AC7" s="80">
        <v>78.602279999999993</v>
      </c>
      <c r="AD7" s="80">
        <v>94.169736</v>
      </c>
      <c r="AE7" s="80">
        <v>109.14554200000001</v>
      </c>
      <c r="AF7" s="80">
        <v>120.190569</v>
      </c>
      <c r="AG7" s="80">
        <v>127.10976599999999</v>
      </c>
      <c r="AH7" s="80">
        <v>123.64031900000001</v>
      </c>
      <c r="AI7" s="80">
        <v>139.74789899999999</v>
      </c>
      <c r="AJ7" s="80">
        <v>151.96808799999999</v>
      </c>
      <c r="AK7" s="80">
        <v>167.40203399999999</v>
      </c>
      <c r="AL7" s="80">
        <v>181.998064</v>
      </c>
      <c r="AM7" s="80">
        <v>195.11573000000001</v>
      </c>
      <c r="AN7" s="80">
        <v>219.81043500000001</v>
      </c>
      <c r="AO7" s="80">
        <v>243.50574499999999</v>
      </c>
      <c r="AP7" s="80">
        <v>265.69351699999999</v>
      </c>
      <c r="AQ7" s="80">
        <v>287.62942900000002</v>
      </c>
      <c r="AR7" s="80">
        <v>291.27693199999999</v>
      </c>
      <c r="AS7" s="80">
        <v>306.37399199999999</v>
      </c>
      <c r="AT7" s="80">
        <v>595.90081599999996</v>
      </c>
      <c r="AU7" s="80">
        <v>625.69307600000002</v>
      </c>
      <c r="AV7" s="80">
        <v>637.78304000000003</v>
      </c>
      <c r="AW7" s="80">
        <v>657.32942400000002</v>
      </c>
      <c r="AX7" s="80">
        <v>686.40666599999997</v>
      </c>
      <c r="AY7" s="80">
        <v>678.06751899999995</v>
      </c>
      <c r="AZ7" s="80">
        <v>702.19759599999998</v>
      </c>
      <c r="BA7" s="80">
        <v>713.42990899999995</v>
      </c>
      <c r="BB7" s="80">
        <v>727.48594900000001</v>
      </c>
      <c r="BC7" s="80">
        <v>741.74814900000001</v>
      </c>
      <c r="BD7" s="80">
        <v>760.75169600000004</v>
      </c>
      <c r="BE7" s="80">
        <v>780.31584299999997</v>
      </c>
      <c r="BF7" s="80">
        <v>805.20049800000004</v>
      </c>
      <c r="BG7" s="80">
        <v>848.81449999999995</v>
      </c>
      <c r="BH7" s="80">
        <v>873.02279999999996</v>
      </c>
      <c r="BI7" s="134">
        <f t="shared" si="0"/>
        <v>2.8520130134440456E-2</v>
      </c>
      <c r="BJ7" s="81"/>
    </row>
    <row r="8" spans="1:64" ht="15.75" customHeight="1">
      <c r="A8" s="77" t="s">
        <v>27</v>
      </c>
      <c r="B8" s="78" t="s">
        <v>28</v>
      </c>
      <c r="C8" s="79"/>
      <c r="D8" s="80">
        <v>12.93</v>
      </c>
      <c r="E8" s="80">
        <v>29.4</v>
      </c>
      <c r="F8" s="80">
        <v>24.6</v>
      </c>
      <c r="G8" s="80">
        <v>25.2</v>
      </c>
      <c r="H8" s="80">
        <v>24.2</v>
      </c>
      <c r="I8" s="80">
        <v>35.4</v>
      </c>
      <c r="J8" s="80">
        <v>39.4</v>
      </c>
      <c r="K8" s="80">
        <v>27.9</v>
      </c>
      <c r="L8" s="80">
        <v>29.1</v>
      </c>
      <c r="M8" s="80">
        <v>25.3</v>
      </c>
      <c r="N8" s="80">
        <v>26.551841</v>
      </c>
      <c r="O8" s="80">
        <v>31.541</v>
      </c>
      <c r="P8" s="80">
        <v>32.672936999999997</v>
      </c>
      <c r="Q8" s="80">
        <v>32.565413999999997</v>
      </c>
      <c r="R8" s="80">
        <v>34.370510000000003</v>
      </c>
      <c r="S8" s="80">
        <v>35.654518000000003</v>
      </c>
      <c r="T8" s="80">
        <v>45.301049999999996</v>
      </c>
      <c r="U8" s="80">
        <v>49.778916000000002</v>
      </c>
      <c r="V8" s="80">
        <v>59.679225000000002</v>
      </c>
      <c r="W8" s="80">
        <v>64.728925000000004</v>
      </c>
      <c r="X8" s="80">
        <v>114.890789</v>
      </c>
      <c r="Y8" s="80">
        <v>165.035945</v>
      </c>
      <c r="Z8" s="80">
        <v>183.35989499999999</v>
      </c>
      <c r="AA8" s="80">
        <v>205.94315499999999</v>
      </c>
      <c r="AB8" s="80">
        <v>240.619663</v>
      </c>
      <c r="AC8" s="80">
        <v>280.22317299999997</v>
      </c>
      <c r="AD8" s="80">
        <v>331.78944300000001</v>
      </c>
      <c r="AE8" s="80">
        <v>385.17830400000003</v>
      </c>
      <c r="AF8" s="80">
        <v>425.19998399999997</v>
      </c>
      <c r="AG8" s="80">
        <v>455.54567100000003</v>
      </c>
      <c r="AH8" s="80">
        <v>454.74161500000002</v>
      </c>
      <c r="AI8" s="80">
        <v>513.43144300000006</v>
      </c>
      <c r="AJ8" s="80">
        <v>570.74413400000003</v>
      </c>
      <c r="AK8" s="80">
        <v>630.48233100000004</v>
      </c>
      <c r="AL8" s="80">
        <v>665.20110599999998</v>
      </c>
      <c r="AM8" s="80">
        <v>713.64844200000005</v>
      </c>
      <c r="AN8" s="80">
        <v>783.23187000000007</v>
      </c>
      <c r="AO8" s="80">
        <v>855.14277200000015</v>
      </c>
      <c r="AP8" s="80">
        <v>930.83631100000002</v>
      </c>
      <c r="AQ8" s="80">
        <v>998.68364399999996</v>
      </c>
      <c r="AR8" s="80">
        <v>1058.0072130000001</v>
      </c>
      <c r="AS8" s="80">
        <v>1112.8143149999999</v>
      </c>
      <c r="AT8" s="80">
        <v>1012.235669</v>
      </c>
      <c r="AU8" s="80">
        <v>1070.388978</v>
      </c>
      <c r="AV8" s="80">
        <v>1113.32644</v>
      </c>
      <c r="AW8" s="80">
        <v>1179.5257469999999</v>
      </c>
      <c r="AX8" s="80">
        <v>1225.0055710000001</v>
      </c>
      <c r="AY8" s="80">
        <v>1245.1706819999999</v>
      </c>
      <c r="AZ8" s="80">
        <v>1264.4418049999999</v>
      </c>
      <c r="BA8" s="80">
        <v>1290.2762190000001</v>
      </c>
      <c r="BB8" s="80">
        <v>1317.4031909999999</v>
      </c>
      <c r="BC8" s="80">
        <v>1290.508918</v>
      </c>
      <c r="BD8" s="80">
        <v>1326.534958</v>
      </c>
      <c r="BE8" s="80">
        <v>1361.291428</v>
      </c>
      <c r="BF8" s="80">
        <v>1395.1511909999999</v>
      </c>
      <c r="BG8" s="80">
        <v>1433.3757420000002</v>
      </c>
      <c r="BH8" s="80">
        <v>1450.4146480000002</v>
      </c>
      <c r="BI8" s="134">
        <f t="shared" si="0"/>
        <v>1.1887257123680271E-2</v>
      </c>
    </row>
    <row r="9" spans="1:64" s="89" customFormat="1" ht="30" customHeight="1">
      <c r="A9" s="85" t="s">
        <v>196</v>
      </c>
      <c r="B9" s="86" t="s">
        <v>197</v>
      </c>
      <c r="C9" s="87"/>
      <c r="D9" s="88">
        <v>152.69999999999999</v>
      </c>
      <c r="E9" s="88">
        <v>281.89999999999998</v>
      </c>
      <c r="F9" s="88">
        <v>243.7</v>
      </c>
      <c r="G9" s="88">
        <v>236.60000000000002</v>
      </c>
      <c r="H9" s="88">
        <v>234.9</v>
      </c>
      <c r="I9" s="88">
        <v>389.29999999999995</v>
      </c>
      <c r="J9" s="88">
        <v>439.9</v>
      </c>
      <c r="K9" s="88">
        <v>295.2</v>
      </c>
      <c r="L9" s="88">
        <v>318</v>
      </c>
      <c r="M9" s="88">
        <v>299.10000000000002</v>
      </c>
      <c r="N9" s="88">
        <v>313.77828099999999</v>
      </c>
      <c r="O9" s="88">
        <v>375.404</v>
      </c>
      <c r="P9" s="88">
        <v>388.66771299999999</v>
      </c>
      <c r="Q9" s="88">
        <v>392.32348100000002</v>
      </c>
      <c r="R9" s="88">
        <v>414.62475700000005</v>
      </c>
      <c r="S9" s="88">
        <v>425.39917700000001</v>
      </c>
      <c r="T9" s="88">
        <v>543.67633899999998</v>
      </c>
      <c r="U9" s="88">
        <v>581.42334800000003</v>
      </c>
      <c r="V9" s="88">
        <v>675.85851600000001</v>
      </c>
      <c r="W9" s="88">
        <v>702.1445389999999</v>
      </c>
      <c r="X9" s="88">
        <v>777.76907900000003</v>
      </c>
      <c r="Y9" s="88">
        <v>1057.6356430000001</v>
      </c>
      <c r="Z9" s="88">
        <v>1152.9983319999999</v>
      </c>
      <c r="AA9" s="88">
        <v>1243.4263489999998</v>
      </c>
      <c r="AB9" s="88">
        <v>1433.636669</v>
      </c>
      <c r="AC9" s="88">
        <v>1637.773447</v>
      </c>
      <c r="AD9" s="88">
        <v>1894.4232690000001</v>
      </c>
      <c r="AE9" s="88">
        <v>2035.723958</v>
      </c>
      <c r="AF9" s="88">
        <v>2112.404</v>
      </c>
      <c r="AG9" s="88">
        <v>2157.624691</v>
      </c>
      <c r="AH9" s="88">
        <v>1904.4656249999998</v>
      </c>
      <c r="AI9" s="88">
        <v>2029.5726180000001</v>
      </c>
      <c r="AJ9" s="88">
        <v>2142.9326410000003</v>
      </c>
      <c r="AK9" s="88">
        <v>2236.9454559999999</v>
      </c>
      <c r="AL9" s="88">
        <v>2288.2401</v>
      </c>
      <c r="AM9" s="88">
        <v>2351.209691</v>
      </c>
      <c r="AN9" s="88">
        <v>2527.8030280000003</v>
      </c>
      <c r="AO9" s="88">
        <v>2671.272238</v>
      </c>
      <c r="AP9" s="88">
        <v>2847.4545180000005</v>
      </c>
      <c r="AQ9" s="88">
        <v>2981.7073439999999</v>
      </c>
      <c r="AR9" s="88">
        <v>3080.3172199999999</v>
      </c>
      <c r="AS9" s="88">
        <v>3246.2396879999997</v>
      </c>
      <c r="AT9" s="88">
        <v>3679.8175419999998</v>
      </c>
      <c r="AU9" s="88">
        <v>3905.7394840000002</v>
      </c>
      <c r="AV9" s="88">
        <v>4074.706862</v>
      </c>
      <c r="AW9" s="88">
        <v>4275.9018670000005</v>
      </c>
      <c r="AX9" s="88">
        <v>4435.920083</v>
      </c>
      <c r="AY9" s="88">
        <v>4527.8598050000001</v>
      </c>
      <c r="AZ9" s="88">
        <v>4678.7174689999993</v>
      </c>
      <c r="BA9" s="88">
        <v>4782.1076910000002</v>
      </c>
      <c r="BB9" s="88">
        <v>4901.3464089999998</v>
      </c>
      <c r="BC9" s="88">
        <v>4938.9673810000004</v>
      </c>
      <c r="BD9" s="88">
        <v>5043.5772939999997</v>
      </c>
      <c r="BE9" s="88">
        <v>5199.1835279999996</v>
      </c>
      <c r="BF9" s="88">
        <v>5367.9138789999997</v>
      </c>
      <c r="BG9" s="88">
        <v>5442.8359209999999</v>
      </c>
      <c r="BH9" s="88">
        <v>5493.3645530000003</v>
      </c>
      <c r="BI9" s="135">
        <f t="shared" si="0"/>
        <v>9.2835118922190395E-3</v>
      </c>
    </row>
    <row r="10" spans="1:64" ht="15.75" customHeight="1">
      <c r="A10" s="77" t="s">
        <v>133</v>
      </c>
      <c r="B10" s="78" t="s">
        <v>198</v>
      </c>
      <c r="C10" s="79"/>
      <c r="D10" s="80" t="s">
        <v>3</v>
      </c>
      <c r="E10" s="80" t="s">
        <v>3</v>
      </c>
      <c r="F10" s="80" t="s">
        <v>3</v>
      </c>
      <c r="G10" s="80" t="s">
        <v>3</v>
      </c>
      <c r="H10" s="80" t="s">
        <v>3</v>
      </c>
      <c r="I10" s="80" t="s">
        <v>3</v>
      </c>
      <c r="J10" s="80" t="s">
        <v>3</v>
      </c>
      <c r="K10" s="80" t="s">
        <v>3</v>
      </c>
      <c r="L10" s="80" t="s">
        <v>3</v>
      </c>
      <c r="M10" s="80" t="s">
        <v>3</v>
      </c>
      <c r="N10" s="80" t="s">
        <v>3</v>
      </c>
      <c r="O10" s="80" t="s">
        <v>3</v>
      </c>
      <c r="P10" s="80" t="s">
        <v>3</v>
      </c>
      <c r="Q10" s="80" t="s">
        <v>3</v>
      </c>
      <c r="R10" s="80" t="s">
        <v>3</v>
      </c>
      <c r="S10" s="80" t="s">
        <v>3</v>
      </c>
      <c r="T10" s="80" t="s">
        <v>3</v>
      </c>
      <c r="U10" s="80" t="s">
        <v>3</v>
      </c>
      <c r="V10" s="80" t="s">
        <v>3</v>
      </c>
      <c r="W10" s="80" t="s">
        <v>3</v>
      </c>
      <c r="X10" s="80" t="s">
        <v>3</v>
      </c>
      <c r="Y10" s="80" t="s">
        <v>3</v>
      </c>
      <c r="Z10" s="80" t="s">
        <v>3</v>
      </c>
      <c r="AA10" s="80" t="s">
        <v>3</v>
      </c>
      <c r="AB10" s="80" t="s">
        <v>3</v>
      </c>
      <c r="AC10" s="80" t="s">
        <v>3</v>
      </c>
      <c r="AD10" s="80" t="s">
        <v>3</v>
      </c>
      <c r="AE10" s="80" t="s">
        <v>3</v>
      </c>
      <c r="AF10" s="80" t="s">
        <v>3</v>
      </c>
      <c r="AG10" s="80" t="s">
        <v>3</v>
      </c>
      <c r="AH10" s="80" t="s">
        <v>3</v>
      </c>
      <c r="AI10" s="80" t="s">
        <v>3</v>
      </c>
      <c r="AJ10" s="80" t="s">
        <v>3</v>
      </c>
      <c r="AK10" s="80" t="s">
        <v>3</v>
      </c>
      <c r="AL10" s="80" t="s">
        <v>3</v>
      </c>
      <c r="AM10" s="80" t="s">
        <v>3</v>
      </c>
      <c r="AN10" s="80" t="s">
        <v>3</v>
      </c>
      <c r="AO10" s="80" t="s">
        <v>3</v>
      </c>
      <c r="AP10" s="80" t="s">
        <v>3</v>
      </c>
      <c r="AQ10" s="80" t="s">
        <v>3</v>
      </c>
      <c r="AR10" s="80" t="s">
        <v>3</v>
      </c>
      <c r="AS10" s="80" t="s">
        <v>3</v>
      </c>
      <c r="AT10" s="80" t="s">
        <v>3</v>
      </c>
      <c r="AU10" s="80" t="s">
        <v>3</v>
      </c>
      <c r="AV10" s="80" t="s">
        <v>3</v>
      </c>
      <c r="AW10" s="80" t="s">
        <v>3</v>
      </c>
      <c r="AX10" s="80" t="s">
        <v>3</v>
      </c>
      <c r="AY10" s="80" t="s">
        <v>3</v>
      </c>
      <c r="AZ10" s="80" t="s">
        <v>3</v>
      </c>
      <c r="BA10" s="80" t="s">
        <v>3</v>
      </c>
      <c r="BB10" s="80" t="s">
        <v>3</v>
      </c>
      <c r="BC10" s="80" t="s">
        <v>3</v>
      </c>
      <c r="BD10" s="80" t="s">
        <v>3</v>
      </c>
      <c r="BE10" s="80" t="s">
        <v>3</v>
      </c>
      <c r="BF10" s="80" t="s">
        <v>3</v>
      </c>
      <c r="BG10" s="80" t="s">
        <v>3</v>
      </c>
      <c r="BH10" s="80" t="s">
        <v>3</v>
      </c>
      <c r="BI10" s="134" t="s">
        <v>3</v>
      </c>
    </row>
    <row r="11" spans="1:64" s="89" customFormat="1" ht="30" customHeight="1">
      <c r="A11" s="85" t="s">
        <v>199</v>
      </c>
      <c r="B11" s="86" t="s">
        <v>200</v>
      </c>
      <c r="C11" s="87"/>
      <c r="D11" s="88">
        <v>152.69999999999999</v>
      </c>
      <c r="E11" s="88">
        <v>281.89999999999998</v>
      </c>
      <c r="F11" s="88">
        <v>243.7</v>
      </c>
      <c r="G11" s="88">
        <v>236.60000000000002</v>
      </c>
      <c r="H11" s="88">
        <v>234.9</v>
      </c>
      <c r="I11" s="88">
        <v>389.29999999999995</v>
      </c>
      <c r="J11" s="88">
        <v>439.9</v>
      </c>
      <c r="K11" s="88">
        <v>295.2</v>
      </c>
      <c r="L11" s="88">
        <v>318</v>
      </c>
      <c r="M11" s="88">
        <v>299.10000000000002</v>
      </c>
      <c r="N11" s="88">
        <v>313.77828099999999</v>
      </c>
      <c r="O11" s="88">
        <v>375.404</v>
      </c>
      <c r="P11" s="88">
        <v>388.66771299999999</v>
      </c>
      <c r="Q11" s="88">
        <v>392.32348100000002</v>
      </c>
      <c r="R11" s="88">
        <v>414.62475700000005</v>
      </c>
      <c r="S11" s="88">
        <v>425.39917700000001</v>
      </c>
      <c r="T11" s="88">
        <v>543.67633899999998</v>
      </c>
      <c r="U11" s="88">
        <v>581.42334800000003</v>
      </c>
      <c r="V11" s="88">
        <v>675.85851600000001</v>
      </c>
      <c r="W11" s="88">
        <v>702.1445389999999</v>
      </c>
      <c r="X11" s="88">
        <v>777.76907900000003</v>
      </c>
      <c r="Y11" s="88">
        <v>1057.6356430000001</v>
      </c>
      <c r="Z11" s="88">
        <v>1152.9983319999999</v>
      </c>
      <c r="AA11" s="88">
        <v>1243.4263489999998</v>
      </c>
      <c r="AB11" s="88">
        <v>1433.636669</v>
      </c>
      <c r="AC11" s="88">
        <v>1637.773447</v>
      </c>
      <c r="AD11" s="88">
        <v>1894.4232690000001</v>
      </c>
      <c r="AE11" s="88">
        <v>2035.723958</v>
      </c>
      <c r="AF11" s="88">
        <v>2112.404</v>
      </c>
      <c r="AG11" s="88">
        <v>2157.624691</v>
      </c>
      <c r="AH11" s="88">
        <v>1904.4656249999998</v>
      </c>
      <c r="AI11" s="88">
        <v>2029.5726180000001</v>
      </c>
      <c r="AJ11" s="88">
        <v>2142.9326410000003</v>
      </c>
      <c r="AK11" s="88">
        <v>2236.9454559999999</v>
      </c>
      <c r="AL11" s="88">
        <v>2288.2401</v>
      </c>
      <c r="AM11" s="88">
        <v>2351.209691</v>
      </c>
      <c r="AN11" s="88">
        <v>2527.8030280000003</v>
      </c>
      <c r="AO11" s="88">
        <v>2671.272238</v>
      </c>
      <c r="AP11" s="88">
        <v>2847.4545180000005</v>
      </c>
      <c r="AQ11" s="88">
        <v>2981.7073439999999</v>
      </c>
      <c r="AR11" s="88">
        <v>3080.3172199999999</v>
      </c>
      <c r="AS11" s="88">
        <v>3246.2396879999997</v>
      </c>
      <c r="AT11" s="88">
        <v>3679.8175419999998</v>
      </c>
      <c r="AU11" s="88">
        <v>3905.7394840000002</v>
      </c>
      <c r="AV11" s="88">
        <v>4074.706862</v>
      </c>
      <c r="AW11" s="88">
        <v>4275.9018670000005</v>
      </c>
      <c r="AX11" s="88">
        <v>4435.920083</v>
      </c>
      <c r="AY11" s="88">
        <v>4527.8598050000001</v>
      </c>
      <c r="AZ11" s="88">
        <v>4678.7174689999993</v>
      </c>
      <c r="BA11" s="88">
        <v>4782.1076910000002</v>
      </c>
      <c r="BB11" s="88">
        <v>4901.3464089999998</v>
      </c>
      <c r="BC11" s="88">
        <v>4938.9673810000004</v>
      </c>
      <c r="BD11" s="88">
        <v>5043.5772939999997</v>
      </c>
      <c r="BE11" s="88">
        <v>5199.1835279999996</v>
      </c>
      <c r="BF11" s="88">
        <v>5367.9138789999997</v>
      </c>
      <c r="BG11" s="88">
        <v>5442.8359209999999</v>
      </c>
      <c r="BH11" s="88">
        <v>5493.3645530000003</v>
      </c>
      <c r="BI11" s="135">
        <f>(BH11-BG11)/ABS(BG11)</f>
        <v>9.2835118922190395E-3</v>
      </c>
    </row>
    <row r="12" spans="1:64" ht="15.75" customHeight="1">
      <c r="A12" s="77" t="s">
        <v>128</v>
      </c>
      <c r="B12" s="78" t="s">
        <v>201</v>
      </c>
      <c r="C12" s="79"/>
      <c r="D12" s="80" t="s">
        <v>3</v>
      </c>
      <c r="E12" s="80" t="s">
        <v>3</v>
      </c>
      <c r="F12" s="80" t="s">
        <v>3</v>
      </c>
      <c r="G12" s="80" t="s">
        <v>3</v>
      </c>
      <c r="H12" s="80" t="s">
        <v>3</v>
      </c>
      <c r="I12" s="80" t="s">
        <v>3</v>
      </c>
      <c r="J12" s="80" t="s">
        <v>3</v>
      </c>
      <c r="K12" s="80" t="s">
        <v>3</v>
      </c>
      <c r="L12" s="80" t="s">
        <v>3</v>
      </c>
      <c r="M12" s="80" t="s">
        <v>3</v>
      </c>
      <c r="N12" s="80" t="s">
        <v>3</v>
      </c>
      <c r="O12" s="80" t="s">
        <v>3</v>
      </c>
      <c r="P12" s="80" t="s">
        <v>3</v>
      </c>
      <c r="Q12" s="80" t="s">
        <v>3</v>
      </c>
      <c r="R12" s="80" t="s">
        <v>3</v>
      </c>
      <c r="S12" s="80" t="s">
        <v>3</v>
      </c>
      <c r="T12" s="80" t="s">
        <v>3</v>
      </c>
      <c r="U12" s="80" t="s">
        <v>3</v>
      </c>
      <c r="V12" s="80" t="s">
        <v>3</v>
      </c>
      <c r="W12" s="80" t="s">
        <v>3</v>
      </c>
      <c r="X12" s="80" t="s">
        <v>3</v>
      </c>
      <c r="Y12" s="80" t="s">
        <v>3</v>
      </c>
      <c r="Z12" s="80" t="s">
        <v>3</v>
      </c>
      <c r="AA12" s="80" t="s">
        <v>3</v>
      </c>
      <c r="AB12" s="80" t="s">
        <v>3</v>
      </c>
      <c r="AC12" s="80" t="s">
        <v>3</v>
      </c>
      <c r="AD12" s="80" t="s">
        <v>3</v>
      </c>
      <c r="AE12" s="80" t="s">
        <v>3</v>
      </c>
      <c r="AF12" s="80" t="s">
        <v>3</v>
      </c>
      <c r="AG12" s="80" t="s">
        <v>3</v>
      </c>
      <c r="AH12" s="80" t="s">
        <v>3</v>
      </c>
      <c r="AI12" s="80" t="s">
        <v>3</v>
      </c>
      <c r="AJ12" s="80" t="s">
        <v>3</v>
      </c>
      <c r="AK12" s="80" t="s">
        <v>3</v>
      </c>
      <c r="AL12" s="80" t="s">
        <v>3</v>
      </c>
      <c r="AM12" s="80" t="s">
        <v>3</v>
      </c>
      <c r="AN12" s="80" t="s">
        <v>3</v>
      </c>
      <c r="AO12" s="80" t="s">
        <v>3</v>
      </c>
      <c r="AP12" s="80" t="s">
        <v>3</v>
      </c>
      <c r="AQ12" s="80" t="s">
        <v>3</v>
      </c>
      <c r="AR12" s="80" t="s">
        <v>3</v>
      </c>
      <c r="AS12" s="80" t="s">
        <v>3</v>
      </c>
      <c r="AT12" s="80" t="s">
        <v>3</v>
      </c>
      <c r="AU12" s="80" t="s">
        <v>3</v>
      </c>
      <c r="AV12" s="80" t="s">
        <v>3</v>
      </c>
      <c r="AW12" s="80" t="s">
        <v>3</v>
      </c>
      <c r="AX12" s="80" t="s">
        <v>3</v>
      </c>
      <c r="AY12" s="80" t="s">
        <v>3</v>
      </c>
      <c r="AZ12" s="80" t="s">
        <v>3</v>
      </c>
      <c r="BA12" s="80" t="s">
        <v>3</v>
      </c>
      <c r="BB12" s="80" t="s">
        <v>3</v>
      </c>
      <c r="BC12" s="80" t="s">
        <v>3</v>
      </c>
      <c r="BD12" s="80" t="s">
        <v>3</v>
      </c>
      <c r="BE12" s="80" t="s">
        <v>3</v>
      </c>
      <c r="BF12" s="80" t="s">
        <v>3</v>
      </c>
      <c r="BG12" s="80" t="s">
        <v>3</v>
      </c>
      <c r="BH12" s="80" t="s">
        <v>3</v>
      </c>
      <c r="BI12" s="134" t="s">
        <v>3</v>
      </c>
    </row>
    <row r="13" spans="1:64" s="89" customFormat="1" ht="30" customHeight="1">
      <c r="A13" s="85" t="s">
        <v>202</v>
      </c>
      <c r="B13" s="86" t="s">
        <v>203</v>
      </c>
      <c r="C13" s="87" t="s">
        <v>158</v>
      </c>
      <c r="D13" s="88">
        <v>152.69999999999999</v>
      </c>
      <c r="E13" s="88">
        <v>281.89999999999998</v>
      </c>
      <c r="F13" s="88">
        <v>243.7</v>
      </c>
      <c r="G13" s="88">
        <v>236.60000000000002</v>
      </c>
      <c r="H13" s="88">
        <v>234.9</v>
      </c>
      <c r="I13" s="88">
        <v>389.29999999999995</v>
      </c>
      <c r="J13" s="88">
        <v>439.9</v>
      </c>
      <c r="K13" s="88">
        <v>295.2</v>
      </c>
      <c r="L13" s="88">
        <v>318</v>
      </c>
      <c r="M13" s="88">
        <v>299.10000000000002</v>
      </c>
      <c r="N13" s="88">
        <v>313.77828099999999</v>
      </c>
      <c r="O13" s="88">
        <v>375.404</v>
      </c>
      <c r="P13" s="88">
        <v>388.66771299999999</v>
      </c>
      <c r="Q13" s="88">
        <v>392.32348100000002</v>
      </c>
      <c r="R13" s="88">
        <v>414.62475700000005</v>
      </c>
      <c r="S13" s="88">
        <v>425.39917700000001</v>
      </c>
      <c r="T13" s="88">
        <v>543.67633899999998</v>
      </c>
      <c r="U13" s="88">
        <v>581.42334800000003</v>
      </c>
      <c r="V13" s="88">
        <v>675.85851600000001</v>
      </c>
      <c r="W13" s="88">
        <v>702.1445389999999</v>
      </c>
      <c r="X13" s="88">
        <v>777.76907900000003</v>
      </c>
      <c r="Y13" s="88">
        <v>1057.6356430000001</v>
      </c>
      <c r="Z13" s="88">
        <v>1152.9983319999999</v>
      </c>
      <c r="AA13" s="88">
        <v>1243.4263489999998</v>
      </c>
      <c r="AB13" s="88">
        <v>1433.636669</v>
      </c>
      <c r="AC13" s="88">
        <v>1637.773447</v>
      </c>
      <c r="AD13" s="88">
        <v>1894.4232690000001</v>
      </c>
      <c r="AE13" s="88">
        <v>2035.723958</v>
      </c>
      <c r="AF13" s="88">
        <v>2112.404</v>
      </c>
      <c r="AG13" s="88">
        <v>2157.624691</v>
      </c>
      <c r="AH13" s="88">
        <v>1904.4656249999998</v>
      </c>
      <c r="AI13" s="88">
        <v>2029.5726180000001</v>
      </c>
      <c r="AJ13" s="88">
        <v>2142.9326410000003</v>
      </c>
      <c r="AK13" s="88">
        <v>2236.9454559999999</v>
      </c>
      <c r="AL13" s="88">
        <v>2288.2401</v>
      </c>
      <c r="AM13" s="88">
        <v>2351.209691</v>
      </c>
      <c r="AN13" s="88">
        <v>2527.8030280000003</v>
      </c>
      <c r="AO13" s="88">
        <v>2671.272238</v>
      </c>
      <c r="AP13" s="88">
        <v>2847.4545180000005</v>
      </c>
      <c r="AQ13" s="88">
        <v>2981.7073439999999</v>
      </c>
      <c r="AR13" s="88">
        <v>3080.3172199999999</v>
      </c>
      <c r="AS13" s="88">
        <v>3246.2396879999997</v>
      </c>
      <c r="AT13" s="88">
        <v>3679.8175419999998</v>
      </c>
      <c r="AU13" s="88">
        <v>3905.7394840000002</v>
      </c>
      <c r="AV13" s="88">
        <v>4074.706862</v>
      </c>
      <c r="AW13" s="88">
        <v>4275.9018670000005</v>
      </c>
      <c r="AX13" s="88">
        <v>4435.920083</v>
      </c>
      <c r="AY13" s="88">
        <v>4527.8598050000001</v>
      </c>
      <c r="AZ13" s="88">
        <v>4678.7174689999993</v>
      </c>
      <c r="BA13" s="88">
        <v>4782.1076910000002</v>
      </c>
      <c r="BB13" s="88">
        <v>4901.3464089999998</v>
      </c>
      <c r="BC13" s="88">
        <v>4938.9673810000004</v>
      </c>
      <c r="BD13" s="88">
        <v>5043.5772939999997</v>
      </c>
      <c r="BE13" s="88">
        <v>5199.1835279999996</v>
      </c>
      <c r="BF13" s="88">
        <v>5367.9138789999997</v>
      </c>
      <c r="BG13" s="88">
        <v>5442.8359209999999</v>
      </c>
      <c r="BH13" s="88">
        <v>5493.3645530000003</v>
      </c>
      <c r="BI13" s="135">
        <f t="shared" ref="BI13:BI35" si="1">(BH13-BG13)/ABS(BG13)</f>
        <v>9.2835118922190395E-3</v>
      </c>
    </row>
    <row r="14" spans="1:64" s="76" customFormat="1" ht="30" customHeight="1">
      <c r="A14" s="83" t="s">
        <v>97</v>
      </c>
      <c r="B14" s="84" t="s">
        <v>98</v>
      </c>
      <c r="C14" s="79"/>
      <c r="D14" s="74">
        <v>126.54300000000001</v>
      </c>
      <c r="E14" s="74">
        <v>226.399</v>
      </c>
      <c r="F14" s="74">
        <v>196.74600000000001</v>
      </c>
      <c r="G14" s="74">
        <v>188.14400000000001</v>
      </c>
      <c r="H14" s="74">
        <v>186.67400000000001</v>
      </c>
      <c r="I14" s="74">
        <v>318.755</v>
      </c>
      <c r="J14" s="74">
        <v>361.82600000000002</v>
      </c>
      <c r="K14" s="74">
        <v>240.24299999999999</v>
      </c>
      <c r="L14" s="74">
        <v>260.93700000000001</v>
      </c>
      <c r="M14" s="74">
        <v>244.88</v>
      </c>
      <c r="N14" s="74">
        <v>257.31</v>
      </c>
      <c r="O14" s="74">
        <v>308.64</v>
      </c>
      <c r="P14" s="74">
        <v>320.40199999999999</v>
      </c>
      <c r="Q14" s="74">
        <v>324.95600000000002</v>
      </c>
      <c r="R14" s="74">
        <v>342.66783800000002</v>
      </c>
      <c r="S14" s="74">
        <v>351.28699999999998</v>
      </c>
      <c r="T14" s="74">
        <v>451.00299999999999</v>
      </c>
      <c r="U14" s="74">
        <v>479.10500000000002</v>
      </c>
      <c r="V14" s="74">
        <v>552.74300000000005</v>
      </c>
      <c r="W14" s="74">
        <v>569.74359600000003</v>
      </c>
      <c r="X14" s="74">
        <v>627.71222</v>
      </c>
      <c r="Y14" s="74">
        <v>842.77057200000002</v>
      </c>
      <c r="Z14" s="74">
        <v>914.17683099999999</v>
      </c>
      <c r="AA14" s="74">
        <v>976.66742399999998</v>
      </c>
      <c r="AB14" s="74">
        <v>1124.361101</v>
      </c>
      <c r="AC14" s="74">
        <v>1278.9479939999999</v>
      </c>
      <c r="AD14" s="74">
        <v>1468.4640900000002</v>
      </c>
      <c r="AE14" s="74">
        <v>1541.400112</v>
      </c>
      <c r="AF14" s="74">
        <v>1567.024341</v>
      </c>
      <c r="AG14" s="74">
        <v>1574.9692540000001</v>
      </c>
      <c r="AH14" s="74">
        <v>1326.083691</v>
      </c>
      <c r="AI14" s="74">
        <v>1376.393276</v>
      </c>
      <c r="AJ14" s="74">
        <v>1420.220419</v>
      </c>
      <c r="AK14" s="74">
        <v>1439.061091</v>
      </c>
      <c r="AL14" s="74">
        <v>1441.0409299999999</v>
      </c>
      <c r="AM14" s="74">
        <v>1442.4455190000001</v>
      </c>
      <c r="AN14" s="74">
        <v>1524.7607230000001</v>
      </c>
      <c r="AO14" s="74">
        <v>1572.6237209999999</v>
      </c>
      <c r="AP14" s="74">
        <v>1650.9246900000001</v>
      </c>
      <c r="AQ14" s="74">
        <v>1695.3942709999999</v>
      </c>
      <c r="AR14" s="74">
        <v>1731.0330750000001</v>
      </c>
      <c r="AS14" s="74">
        <v>1827.051381</v>
      </c>
      <c r="AT14" s="74">
        <v>2071.6810569999998</v>
      </c>
      <c r="AU14" s="74">
        <v>2209.6574300000002</v>
      </c>
      <c r="AV14" s="74">
        <v>2323.5973819999999</v>
      </c>
      <c r="AW14" s="74">
        <v>2439.0466959999999</v>
      </c>
      <c r="AX14" s="74">
        <v>2524.507846</v>
      </c>
      <c r="AY14" s="74">
        <v>2604.6216039999999</v>
      </c>
      <c r="AZ14" s="74">
        <v>2712.0780679999998</v>
      </c>
      <c r="BA14" s="74">
        <v>2778.4015629999999</v>
      </c>
      <c r="BB14" s="74">
        <v>2856.457269</v>
      </c>
      <c r="BC14" s="74">
        <v>2906.7103139999999</v>
      </c>
      <c r="BD14" s="74">
        <v>2956.2906400000002</v>
      </c>
      <c r="BE14" s="74">
        <v>3057.5762570000002</v>
      </c>
      <c r="BF14" s="74">
        <v>3167.5621900000001</v>
      </c>
      <c r="BG14" s="74">
        <v>3160.6456790000002</v>
      </c>
      <c r="BH14" s="74">
        <v>3169.9271050000002</v>
      </c>
      <c r="BI14" s="133">
        <f t="shared" si="1"/>
        <v>2.9365601027877856E-3</v>
      </c>
      <c r="BJ14" s="75"/>
      <c r="BK14" s="75"/>
      <c r="BL14" s="90"/>
    </row>
    <row r="15" spans="1:64" ht="15.75" customHeight="1">
      <c r="A15" s="77" t="s">
        <v>120</v>
      </c>
      <c r="B15" s="78" t="s">
        <v>116</v>
      </c>
      <c r="C15" s="79"/>
      <c r="D15" s="80" t="s">
        <v>3</v>
      </c>
      <c r="E15" s="80" t="s">
        <v>3</v>
      </c>
      <c r="F15" s="80" t="s">
        <v>3</v>
      </c>
      <c r="G15" s="80" t="s">
        <v>3</v>
      </c>
      <c r="H15" s="80" t="s">
        <v>3</v>
      </c>
      <c r="I15" s="80" t="s">
        <v>3</v>
      </c>
      <c r="J15" s="80" t="s">
        <v>3</v>
      </c>
      <c r="K15" s="80" t="s">
        <v>3</v>
      </c>
      <c r="L15" s="80" t="s">
        <v>3</v>
      </c>
      <c r="M15" s="80" t="s">
        <v>3</v>
      </c>
      <c r="N15" s="80" t="s">
        <v>3</v>
      </c>
      <c r="O15" s="80" t="s">
        <v>3</v>
      </c>
      <c r="P15" s="80" t="s">
        <v>3</v>
      </c>
      <c r="Q15" s="80" t="s">
        <v>3</v>
      </c>
      <c r="R15" s="80" t="s">
        <v>3</v>
      </c>
      <c r="S15" s="80" t="s">
        <v>3</v>
      </c>
      <c r="T15" s="80" t="s">
        <v>3</v>
      </c>
      <c r="U15" s="80" t="s">
        <v>3</v>
      </c>
      <c r="V15" s="80" t="s">
        <v>3</v>
      </c>
      <c r="W15" s="80" t="s">
        <v>3</v>
      </c>
      <c r="X15" s="80" t="s">
        <v>3</v>
      </c>
      <c r="Y15" s="80" t="s">
        <v>3</v>
      </c>
      <c r="Z15" s="80" t="s">
        <v>3</v>
      </c>
      <c r="AA15" s="80" t="s">
        <v>3</v>
      </c>
      <c r="AB15" s="80" t="s">
        <v>3</v>
      </c>
      <c r="AC15" s="80" t="s">
        <v>3</v>
      </c>
      <c r="AD15" s="80" t="s">
        <v>3</v>
      </c>
      <c r="AE15" s="80" t="s">
        <v>3</v>
      </c>
      <c r="AF15" s="80" t="s">
        <v>3</v>
      </c>
      <c r="AG15" s="80" t="s">
        <v>3</v>
      </c>
      <c r="AH15" s="80" t="s">
        <v>3</v>
      </c>
      <c r="AI15" s="80" t="s">
        <v>3</v>
      </c>
      <c r="AJ15" s="80" t="s">
        <v>3</v>
      </c>
      <c r="AK15" s="80" t="s">
        <v>3</v>
      </c>
      <c r="AL15" s="80" t="s">
        <v>3</v>
      </c>
      <c r="AM15" s="80" t="s">
        <v>3</v>
      </c>
      <c r="AN15" s="80" t="s">
        <v>3</v>
      </c>
      <c r="AO15" s="80" t="s">
        <v>3</v>
      </c>
      <c r="AP15" s="80" t="s">
        <v>3</v>
      </c>
      <c r="AQ15" s="80" t="s">
        <v>3</v>
      </c>
      <c r="AR15" s="80" t="s">
        <v>3</v>
      </c>
      <c r="AS15" s="80" t="s">
        <v>3</v>
      </c>
      <c r="AT15" s="80">
        <v>879.99345919999996</v>
      </c>
      <c r="AU15" s="80">
        <v>934.45248159999994</v>
      </c>
      <c r="AV15" s="80">
        <v>957.9973040000001</v>
      </c>
      <c r="AW15" s="80">
        <v>980.5789552</v>
      </c>
      <c r="AX15" s="80">
        <v>1031.1184144000001</v>
      </c>
      <c r="AY15" s="80">
        <v>1068.7848976</v>
      </c>
      <c r="AZ15" s="80">
        <v>1113.8560560000001</v>
      </c>
      <c r="BA15" s="80">
        <v>1135.3208959999999</v>
      </c>
      <c r="BB15" s="80">
        <v>1180.5550304000001</v>
      </c>
      <c r="BC15" s="80">
        <v>1205.8184080000001</v>
      </c>
      <c r="BD15" s="80">
        <v>1242.9559727999999</v>
      </c>
      <c r="BE15" s="80">
        <v>1309.3787503999999</v>
      </c>
      <c r="BF15" s="80">
        <v>1373.6114928000002</v>
      </c>
      <c r="BG15" s="80">
        <v>1477.4556832000001</v>
      </c>
      <c r="BH15" s="80">
        <v>1508.884781</v>
      </c>
      <c r="BI15" s="136">
        <f t="shared" si="1"/>
        <v>2.1272447057043415E-2</v>
      </c>
      <c r="BJ15" s="91"/>
      <c r="BK15" s="91"/>
      <c r="BL15" s="91"/>
    </row>
    <row r="16" spans="1:64" ht="15.75" customHeight="1">
      <c r="A16" s="77" t="s">
        <v>121</v>
      </c>
      <c r="B16" s="78" t="s">
        <v>117</v>
      </c>
      <c r="C16" s="79"/>
      <c r="D16" s="80" t="s">
        <v>3</v>
      </c>
      <c r="E16" s="80" t="s">
        <v>3</v>
      </c>
      <c r="F16" s="80" t="s">
        <v>3</v>
      </c>
      <c r="G16" s="80" t="s">
        <v>3</v>
      </c>
      <c r="H16" s="80" t="s">
        <v>3</v>
      </c>
      <c r="I16" s="80" t="s">
        <v>3</v>
      </c>
      <c r="J16" s="80" t="s">
        <v>3</v>
      </c>
      <c r="K16" s="80" t="s">
        <v>3</v>
      </c>
      <c r="L16" s="80" t="s">
        <v>3</v>
      </c>
      <c r="M16" s="80" t="s">
        <v>3</v>
      </c>
      <c r="N16" s="80" t="s">
        <v>3</v>
      </c>
      <c r="O16" s="80" t="s">
        <v>3</v>
      </c>
      <c r="P16" s="80" t="s">
        <v>3</v>
      </c>
      <c r="Q16" s="80" t="s">
        <v>3</v>
      </c>
      <c r="R16" s="80" t="s">
        <v>3</v>
      </c>
      <c r="S16" s="80" t="s">
        <v>3</v>
      </c>
      <c r="T16" s="80" t="s">
        <v>3</v>
      </c>
      <c r="U16" s="80" t="s">
        <v>3</v>
      </c>
      <c r="V16" s="80" t="s">
        <v>3</v>
      </c>
      <c r="W16" s="80" t="s">
        <v>3</v>
      </c>
      <c r="X16" s="80" t="s">
        <v>3</v>
      </c>
      <c r="Y16" s="80" t="s">
        <v>3</v>
      </c>
      <c r="Z16" s="80" t="s">
        <v>3</v>
      </c>
      <c r="AA16" s="80" t="s">
        <v>3</v>
      </c>
      <c r="AB16" s="80" t="s">
        <v>3</v>
      </c>
      <c r="AC16" s="80" t="s">
        <v>3</v>
      </c>
      <c r="AD16" s="80" t="s">
        <v>3</v>
      </c>
      <c r="AE16" s="80" t="s">
        <v>3</v>
      </c>
      <c r="AF16" s="80" t="s">
        <v>3</v>
      </c>
      <c r="AG16" s="80" t="s">
        <v>3</v>
      </c>
      <c r="AH16" s="80" t="s">
        <v>3</v>
      </c>
      <c r="AI16" s="80" t="s">
        <v>3</v>
      </c>
      <c r="AJ16" s="80" t="s">
        <v>3</v>
      </c>
      <c r="AK16" s="80" t="s">
        <v>3</v>
      </c>
      <c r="AL16" s="80" t="s">
        <v>3</v>
      </c>
      <c r="AM16" s="80" t="s">
        <v>3</v>
      </c>
      <c r="AN16" s="80" t="s">
        <v>3</v>
      </c>
      <c r="AO16" s="80" t="s">
        <v>3</v>
      </c>
      <c r="AP16" s="80" t="s">
        <v>3</v>
      </c>
      <c r="AQ16" s="80" t="s">
        <v>3</v>
      </c>
      <c r="AR16" s="80" t="s">
        <v>3</v>
      </c>
      <c r="AS16" s="80" t="s">
        <v>3</v>
      </c>
      <c r="AT16" s="80">
        <v>1017.4455107999997</v>
      </c>
      <c r="AU16" s="80">
        <v>1089.1065724000002</v>
      </c>
      <c r="AV16" s="80">
        <v>1176.8726149999998</v>
      </c>
      <c r="AW16" s="80">
        <v>1253.1034517999999</v>
      </c>
      <c r="AX16" s="80">
        <v>1270.3715075999999</v>
      </c>
      <c r="AY16" s="80">
        <v>1300.8912624</v>
      </c>
      <c r="AZ16" s="80">
        <v>1346.7740069999998</v>
      </c>
      <c r="BA16" s="80">
        <v>1376.6690449999999</v>
      </c>
      <c r="BB16" s="80">
        <v>1403.2068995999998</v>
      </c>
      <c r="BC16" s="80">
        <v>1419.7241319999998</v>
      </c>
      <c r="BD16" s="80">
        <v>1423.3372452000003</v>
      </c>
      <c r="BE16" s="80">
        <v>1436.5790906000002</v>
      </c>
      <c r="BF16" s="80">
        <v>1481.9843481999999</v>
      </c>
      <c r="BG16" s="80">
        <v>1368.9428889700002</v>
      </c>
      <c r="BH16" s="80">
        <v>1347.9132840000002</v>
      </c>
      <c r="BI16" s="136">
        <f t="shared" si="1"/>
        <v>-1.5361930099087494E-2</v>
      </c>
      <c r="BJ16" s="90"/>
      <c r="BK16" s="90"/>
      <c r="BL16" s="90"/>
    </row>
    <row r="17" spans="1:281" ht="15.75" customHeight="1">
      <c r="A17" s="77" t="s">
        <v>122</v>
      </c>
      <c r="B17" s="78" t="s">
        <v>118</v>
      </c>
      <c r="C17" s="79"/>
      <c r="D17" s="80" t="s">
        <v>3</v>
      </c>
      <c r="E17" s="80" t="s">
        <v>3</v>
      </c>
      <c r="F17" s="80" t="s">
        <v>3</v>
      </c>
      <c r="G17" s="80" t="s">
        <v>3</v>
      </c>
      <c r="H17" s="80" t="s">
        <v>3</v>
      </c>
      <c r="I17" s="80" t="s">
        <v>3</v>
      </c>
      <c r="J17" s="80" t="s">
        <v>3</v>
      </c>
      <c r="K17" s="80" t="s">
        <v>3</v>
      </c>
      <c r="L17" s="80" t="s">
        <v>3</v>
      </c>
      <c r="M17" s="80" t="s">
        <v>3</v>
      </c>
      <c r="N17" s="80" t="s">
        <v>3</v>
      </c>
      <c r="O17" s="80" t="s">
        <v>3</v>
      </c>
      <c r="P17" s="80" t="s">
        <v>3</v>
      </c>
      <c r="Q17" s="80" t="s">
        <v>3</v>
      </c>
      <c r="R17" s="80" t="s">
        <v>3</v>
      </c>
      <c r="S17" s="80" t="s">
        <v>3</v>
      </c>
      <c r="T17" s="80" t="s">
        <v>3</v>
      </c>
      <c r="U17" s="80" t="s">
        <v>3</v>
      </c>
      <c r="V17" s="80" t="s">
        <v>3</v>
      </c>
      <c r="W17" s="80" t="s">
        <v>3</v>
      </c>
      <c r="X17" s="80" t="s">
        <v>3</v>
      </c>
      <c r="Y17" s="80" t="s">
        <v>3</v>
      </c>
      <c r="Z17" s="80" t="s">
        <v>3</v>
      </c>
      <c r="AA17" s="80" t="s">
        <v>3</v>
      </c>
      <c r="AB17" s="80" t="s">
        <v>3</v>
      </c>
      <c r="AC17" s="80" t="s">
        <v>3</v>
      </c>
      <c r="AD17" s="80" t="s">
        <v>3</v>
      </c>
      <c r="AE17" s="80" t="s">
        <v>3</v>
      </c>
      <c r="AF17" s="80" t="s">
        <v>3</v>
      </c>
      <c r="AG17" s="80" t="s">
        <v>3</v>
      </c>
      <c r="AH17" s="80" t="s">
        <v>3</v>
      </c>
      <c r="AI17" s="80" t="s">
        <v>3</v>
      </c>
      <c r="AJ17" s="80" t="s">
        <v>3</v>
      </c>
      <c r="AK17" s="80" t="s">
        <v>3</v>
      </c>
      <c r="AL17" s="80" t="s">
        <v>3</v>
      </c>
      <c r="AM17" s="80" t="s">
        <v>3</v>
      </c>
      <c r="AN17" s="80" t="s">
        <v>3</v>
      </c>
      <c r="AO17" s="80" t="s">
        <v>3</v>
      </c>
      <c r="AP17" s="80" t="s">
        <v>3</v>
      </c>
      <c r="AQ17" s="80" t="s">
        <v>3</v>
      </c>
      <c r="AR17" s="80" t="s">
        <v>3</v>
      </c>
      <c r="AS17" s="80" t="s">
        <v>3</v>
      </c>
      <c r="AT17" s="80">
        <v>174.242087</v>
      </c>
      <c r="AU17" s="80">
        <v>186.098376</v>
      </c>
      <c r="AV17" s="80">
        <v>188.727463</v>
      </c>
      <c r="AW17" s="80">
        <v>205.36428900000001</v>
      </c>
      <c r="AX17" s="80">
        <v>223.01792399999999</v>
      </c>
      <c r="AY17" s="80">
        <v>234.94544400000001</v>
      </c>
      <c r="AZ17" s="80">
        <v>251.44800499999999</v>
      </c>
      <c r="BA17" s="80">
        <v>266.41162200000002</v>
      </c>
      <c r="BB17" s="80">
        <v>272.69533899999999</v>
      </c>
      <c r="BC17" s="80">
        <v>281.16777400000001</v>
      </c>
      <c r="BD17" s="80">
        <v>289.99742199999997</v>
      </c>
      <c r="BE17" s="80">
        <v>311.61841600000002</v>
      </c>
      <c r="BF17" s="80">
        <v>311.96634899999998</v>
      </c>
      <c r="BG17" s="80">
        <v>314.24710683000001</v>
      </c>
      <c r="BH17" s="80">
        <v>313.12903999999997</v>
      </c>
      <c r="BI17" s="136">
        <f t="shared" si="1"/>
        <v>-3.5579224301494645E-3</v>
      </c>
      <c r="BJ17" s="90"/>
      <c r="BK17" s="90"/>
      <c r="BL17" s="90"/>
    </row>
    <row r="18" spans="1:281" s="76" customFormat="1" ht="30" customHeight="1">
      <c r="A18" s="83" t="s">
        <v>99</v>
      </c>
      <c r="B18" s="84" t="s">
        <v>100</v>
      </c>
      <c r="C18" s="79" t="s">
        <v>158</v>
      </c>
      <c r="D18" s="74">
        <v>26.23</v>
      </c>
      <c r="E18" s="74">
        <v>55.515000000000001</v>
      </c>
      <c r="F18" s="74">
        <v>46.957999999999998</v>
      </c>
      <c r="G18" s="74">
        <v>48.393000000000001</v>
      </c>
      <c r="H18" s="74">
        <v>48.292000000000002</v>
      </c>
      <c r="I18" s="74">
        <v>70.503</v>
      </c>
      <c r="J18" s="74">
        <v>78.072000000000003</v>
      </c>
      <c r="K18" s="74">
        <v>55.008000000000003</v>
      </c>
      <c r="L18" s="74">
        <v>57.085999999999999</v>
      </c>
      <c r="M18" s="74">
        <v>54.228999999999999</v>
      </c>
      <c r="N18" s="74">
        <v>56.468000000000004</v>
      </c>
      <c r="O18" s="74">
        <v>66.765000000000001</v>
      </c>
      <c r="P18" s="74">
        <v>68.266000000000005</v>
      </c>
      <c r="Q18" s="74">
        <v>67.367000000000004</v>
      </c>
      <c r="R18" s="74">
        <v>71.956918999999999</v>
      </c>
      <c r="S18" s="74">
        <v>74.111954999999995</v>
      </c>
      <c r="T18" s="74">
        <v>92.673511999999988</v>
      </c>
      <c r="U18" s="74">
        <v>102.318264</v>
      </c>
      <c r="V18" s="74">
        <v>123.115329</v>
      </c>
      <c r="W18" s="74">
        <v>132.40094299999998</v>
      </c>
      <c r="X18" s="74">
        <v>150.056859</v>
      </c>
      <c r="Y18" s="74">
        <v>214.865071</v>
      </c>
      <c r="Z18" s="74">
        <v>238.82150100000001</v>
      </c>
      <c r="AA18" s="74">
        <v>266.75892499999998</v>
      </c>
      <c r="AB18" s="74">
        <v>309.27557000000002</v>
      </c>
      <c r="AC18" s="74">
        <v>358.82545300000004</v>
      </c>
      <c r="AD18" s="74">
        <v>425.95917900000001</v>
      </c>
      <c r="AE18" s="74">
        <v>494.323846</v>
      </c>
      <c r="AF18" s="74">
        <v>545.39055299999995</v>
      </c>
      <c r="AG18" s="74">
        <v>582.65543700000001</v>
      </c>
      <c r="AH18" s="74">
        <v>578.381934</v>
      </c>
      <c r="AI18" s="74">
        <v>653.17934200000002</v>
      </c>
      <c r="AJ18" s="74">
        <v>722.712222</v>
      </c>
      <c r="AK18" s="74">
        <v>797.884365</v>
      </c>
      <c r="AL18" s="74">
        <v>847.19916999999998</v>
      </c>
      <c r="AM18" s="74">
        <v>908.76417200000003</v>
      </c>
      <c r="AN18" s="74">
        <v>1003.0423050000001</v>
      </c>
      <c r="AO18" s="74">
        <v>1098.6485170000001</v>
      </c>
      <c r="AP18" s="74">
        <v>1196.529828</v>
      </c>
      <c r="AQ18" s="74">
        <v>1286.313073</v>
      </c>
      <c r="AR18" s="74">
        <v>1349.2841450000001</v>
      </c>
      <c r="AS18" s="74">
        <v>1419.1883069999999</v>
      </c>
      <c r="AT18" s="74">
        <v>1608.136485</v>
      </c>
      <c r="AU18" s="74">
        <v>1696.082054</v>
      </c>
      <c r="AV18" s="74">
        <v>1751.1094800000001</v>
      </c>
      <c r="AW18" s="74">
        <v>1836.8551709999999</v>
      </c>
      <c r="AX18" s="74">
        <v>1911.412237</v>
      </c>
      <c r="AY18" s="74">
        <v>1923.2382009999999</v>
      </c>
      <c r="AZ18" s="74">
        <v>1966.6394009999999</v>
      </c>
      <c r="BA18" s="74">
        <v>2003.706128</v>
      </c>
      <c r="BB18" s="74">
        <v>2044.88914</v>
      </c>
      <c r="BC18" s="74">
        <v>2032.257067</v>
      </c>
      <c r="BD18" s="74">
        <v>2087.286654</v>
      </c>
      <c r="BE18" s="74">
        <v>2141.6072709999999</v>
      </c>
      <c r="BF18" s="74">
        <v>2200.3516890000001</v>
      </c>
      <c r="BG18" s="74">
        <v>2282.1902420000001</v>
      </c>
      <c r="BH18" s="74">
        <v>2323.4374480000001</v>
      </c>
      <c r="BI18" s="133">
        <f t="shared" si="1"/>
        <v>1.8073517816750005E-2</v>
      </c>
    </row>
    <row r="19" spans="1:281" ht="15.75" customHeight="1">
      <c r="A19" s="77" t="s">
        <v>120</v>
      </c>
      <c r="B19" s="78" t="s">
        <v>116</v>
      </c>
      <c r="C19" s="79"/>
      <c r="D19" s="80" t="s">
        <v>3</v>
      </c>
      <c r="E19" s="80" t="s">
        <v>3</v>
      </c>
      <c r="F19" s="80" t="s">
        <v>3</v>
      </c>
      <c r="G19" s="80" t="s">
        <v>3</v>
      </c>
      <c r="H19" s="80" t="s">
        <v>3</v>
      </c>
      <c r="I19" s="80" t="s">
        <v>3</v>
      </c>
      <c r="J19" s="80" t="s">
        <v>3</v>
      </c>
      <c r="K19" s="80" t="s">
        <v>3</v>
      </c>
      <c r="L19" s="80" t="s">
        <v>3</v>
      </c>
      <c r="M19" s="80" t="s">
        <v>3</v>
      </c>
      <c r="N19" s="80" t="s">
        <v>3</v>
      </c>
      <c r="O19" s="80" t="s">
        <v>3</v>
      </c>
      <c r="P19" s="80" t="s">
        <v>3</v>
      </c>
      <c r="Q19" s="80" t="s">
        <v>3</v>
      </c>
      <c r="R19" s="80" t="s">
        <v>3</v>
      </c>
      <c r="S19" s="80" t="s">
        <v>3</v>
      </c>
      <c r="T19" s="80" t="s">
        <v>3</v>
      </c>
      <c r="U19" s="80" t="s">
        <v>3</v>
      </c>
      <c r="V19" s="80" t="s">
        <v>3</v>
      </c>
      <c r="W19" s="80" t="s">
        <v>3</v>
      </c>
      <c r="X19" s="80" t="s">
        <v>3</v>
      </c>
      <c r="Y19" s="80" t="s">
        <v>3</v>
      </c>
      <c r="Z19" s="80" t="s">
        <v>3</v>
      </c>
      <c r="AA19" s="80" t="s">
        <v>3</v>
      </c>
      <c r="AB19" s="80" t="s">
        <v>3</v>
      </c>
      <c r="AC19" s="80" t="s">
        <v>3</v>
      </c>
      <c r="AD19" s="80" t="s">
        <v>3</v>
      </c>
      <c r="AE19" s="80" t="s">
        <v>3</v>
      </c>
      <c r="AF19" s="80" t="s">
        <v>3</v>
      </c>
      <c r="AG19" s="80" t="s">
        <v>3</v>
      </c>
      <c r="AH19" s="80" t="s">
        <v>3</v>
      </c>
      <c r="AI19" s="80" t="s">
        <v>3</v>
      </c>
      <c r="AJ19" s="80" t="s">
        <v>3</v>
      </c>
      <c r="AK19" s="80" t="s">
        <v>3</v>
      </c>
      <c r="AL19" s="80" t="s">
        <v>3</v>
      </c>
      <c r="AM19" s="80" t="s">
        <v>3</v>
      </c>
      <c r="AN19" s="80" t="s">
        <v>3</v>
      </c>
      <c r="AO19" s="80" t="s">
        <v>3</v>
      </c>
      <c r="AP19" s="80" t="s">
        <v>3</v>
      </c>
      <c r="AQ19" s="80" t="s">
        <v>3</v>
      </c>
      <c r="AR19" s="80" t="s">
        <v>3</v>
      </c>
      <c r="AS19" s="80" t="s">
        <v>3</v>
      </c>
      <c r="AT19" s="80">
        <v>953.44130559999996</v>
      </c>
      <c r="AU19" s="80">
        <v>1001.1089216</v>
      </c>
      <c r="AV19" s="80">
        <v>1020.4528640000001</v>
      </c>
      <c r="AW19" s="80">
        <v>1051.7270784</v>
      </c>
      <c r="AX19" s="80">
        <v>1098.2506656</v>
      </c>
      <c r="AY19" s="80">
        <v>1084.9080303999999</v>
      </c>
      <c r="AZ19" s="80">
        <v>1123.5161536000001</v>
      </c>
      <c r="BA19" s="80">
        <v>1141.4878543999998</v>
      </c>
      <c r="BB19" s="80">
        <v>1163.9775184</v>
      </c>
      <c r="BC19" s="80">
        <v>1186.7970384</v>
      </c>
      <c r="BD19" s="80">
        <v>1217.2027136000002</v>
      </c>
      <c r="BE19" s="80">
        <v>1248.5053487999999</v>
      </c>
      <c r="BF19" s="80">
        <v>1288.3207968000002</v>
      </c>
      <c r="BG19" s="80">
        <v>1358.1032</v>
      </c>
      <c r="BH19" s="80">
        <v>1396.8364799999999</v>
      </c>
      <c r="BI19" s="136">
        <f t="shared" si="1"/>
        <v>2.8520130134440387E-2</v>
      </c>
      <c r="BJ19" s="91"/>
      <c r="BK19" s="91"/>
      <c r="BL19" s="91"/>
    </row>
    <row r="20" spans="1:281" ht="15.75" customHeight="1">
      <c r="A20" s="77" t="s">
        <v>121</v>
      </c>
      <c r="B20" s="78" t="s">
        <v>117</v>
      </c>
      <c r="C20" s="79"/>
      <c r="D20" s="80" t="s">
        <v>3</v>
      </c>
      <c r="E20" s="80" t="s">
        <v>3</v>
      </c>
      <c r="F20" s="80" t="s">
        <v>3</v>
      </c>
      <c r="G20" s="80" t="s">
        <v>3</v>
      </c>
      <c r="H20" s="80" t="s">
        <v>3</v>
      </c>
      <c r="I20" s="80" t="s">
        <v>3</v>
      </c>
      <c r="J20" s="80" t="s">
        <v>3</v>
      </c>
      <c r="K20" s="80" t="s">
        <v>3</v>
      </c>
      <c r="L20" s="80" t="s">
        <v>3</v>
      </c>
      <c r="M20" s="80" t="s">
        <v>3</v>
      </c>
      <c r="N20" s="80" t="s">
        <v>3</v>
      </c>
      <c r="O20" s="80" t="s">
        <v>3</v>
      </c>
      <c r="P20" s="80" t="s">
        <v>3</v>
      </c>
      <c r="Q20" s="80" t="s">
        <v>3</v>
      </c>
      <c r="R20" s="80" t="s">
        <v>3</v>
      </c>
      <c r="S20" s="80" t="s">
        <v>3</v>
      </c>
      <c r="T20" s="80" t="s">
        <v>3</v>
      </c>
      <c r="U20" s="80" t="s">
        <v>3</v>
      </c>
      <c r="V20" s="80" t="s">
        <v>3</v>
      </c>
      <c r="W20" s="80" t="s">
        <v>3</v>
      </c>
      <c r="X20" s="80" t="s">
        <v>3</v>
      </c>
      <c r="Y20" s="80" t="s">
        <v>3</v>
      </c>
      <c r="Z20" s="80" t="s">
        <v>3</v>
      </c>
      <c r="AA20" s="80" t="s">
        <v>3</v>
      </c>
      <c r="AB20" s="80" t="s">
        <v>3</v>
      </c>
      <c r="AC20" s="80" t="s">
        <v>3</v>
      </c>
      <c r="AD20" s="80" t="s">
        <v>3</v>
      </c>
      <c r="AE20" s="80" t="s">
        <v>3</v>
      </c>
      <c r="AF20" s="80" t="s">
        <v>3</v>
      </c>
      <c r="AG20" s="80" t="s">
        <v>3</v>
      </c>
      <c r="AH20" s="80" t="s">
        <v>3</v>
      </c>
      <c r="AI20" s="80" t="s">
        <v>3</v>
      </c>
      <c r="AJ20" s="80" t="s">
        <v>3</v>
      </c>
      <c r="AK20" s="80" t="s">
        <v>3</v>
      </c>
      <c r="AL20" s="80" t="s">
        <v>3</v>
      </c>
      <c r="AM20" s="80" t="s">
        <v>3</v>
      </c>
      <c r="AN20" s="80" t="s">
        <v>3</v>
      </c>
      <c r="AO20" s="80" t="s">
        <v>3</v>
      </c>
      <c r="AP20" s="80" t="s">
        <v>3</v>
      </c>
      <c r="AQ20" s="80" t="s">
        <v>3</v>
      </c>
      <c r="AR20" s="80" t="s">
        <v>3</v>
      </c>
      <c r="AS20" s="80" t="s">
        <v>3</v>
      </c>
      <c r="AT20" s="80">
        <v>521.99886540000011</v>
      </c>
      <c r="AU20" s="80">
        <v>549.85510539999996</v>
      </c>
      <c r="AV20" s="80">
        <v>582.57367799999997</v>
      </c>
      <c r="AW20" s="80">
        <v>626.06246059999989</v>
      </c>
      <c r="AX20" s="80">
        <v>646.41014040000005</v>
      </c>
      <c r="AY20" s="80">
        <v>666.83639760000005</v>
      </c>
      <c r="AZ20" s="80">
        <v>661.72133339999982</v>
      </c>
      <c r="BA20" s="80">
        <v>672.95252960000016</v>
      </c>
      <c r="BB20" s="80">
        <v>686.62583659999996</v>
      </c>
      <c r="BC20" s="80">
        <v>652.23987459999989</v>
      </c>
      <c r="BD20" s="80">
        <v>669.76519739999981</v>
      </c>
      <c r="BE20" s="80">
        <v>681.5204662000001</v>
      </c>
      <c r="BF20" s="80">
        <v>701.10310219999997</v>
      </c>
      <c r="BG20" s="80">
        <v>704.55361300000004</v>
      </c>
      <c r="BH20" s="80">
        <v>702.84207100000026</v>
      </c>
      <c r="BI20" s="136">
        <f t="shared" si="1"/>
        <v>-2.4292572891820245E-3</v>
      </c>
    </row>
    <row r="21" spans="1:281" ht="15.75" customHeight="1">
      <c r="A21" s="77" t="s">
        <v>122</v>
      </c>
      <c r="B21" s="78" t="s">
        <v>118</v>
      </c>
      <c r="C21" s="79"/>
      <c r="D21" s="80" t="s">
        <v>3</v>
      </c>
      <c r="E21" s="80" t="s">
        <v>3</v>
      </c>
      <c r="F21" s="80" t="s">
        <v>3</v>
      </c>
      <c r="G21" s="80" t="s">
        <v>3</v>
      </c>
      <c r="H21" s="80" t="s">
        <v>3</v>
      </c>
      <c r="I21" s="80" t="s">
        <v>3</v>
      </c>
      <c r="J21" s="80" t="s">
        <v>3</v>
      </c>
      <c r="K21" s="80" t="s">
        <v>3</v>
      </c>
      <c r="L21" s="80" t="s">
        <v>3</v>
      </c>
      <c r="M21" s="80" t="s">
        <v>3</v>
      </c>
      <c r="N21" s="80" t="s">
        <v>3</v>
      </c>
      <c r="O21" s="80" t="s">
        <v>3</v>
      </c>
      <c r="P21" s="80" t="s">
        <v>3</v>
      </c>
      <c r="Q21" s="80" t="s">
        <v>3</v>
      </c>
      <c r="R21" s="80" t="s">
        <v>3</v>
      </c>
      <c r="S21" s="80" t="s">
        <v>3</v>
      </c>
      <c r="T21" s="80" t="s">
        <v>3</v>
      </c>
      <c r="U21" s="80" t="s">
        <v>3</v>
      </c>
      <c r="V21" s="80" t="s">
        <v>3</v>
      </c>
      <c r="W21" s="80" t="s">
        <v>3</v>
      </c>
      <c r="X21" s="80" t="s">
        <v>3</v>
      </c>
      <c r="Y21" s="80" t="s">
        <v>3</v>
      </c>
      <c r="Z21" s="80" t="s">
        <v>3</v>
      </c>
      <c r="AA21" s="80" t="s">
        <v>3</v>
      </c>
      <c r="AB21" s="80" t="s">
        <v>3</v>
      </c>
      <c r="AC21" s="80" t="s">
        <v>3</v>
      </c>
      <c r="AD21" s="80" t="s">
        <v>3</v>
      </c>
      <c r="AE21" s="80" t="s">
        <v>3</v>
      </c>
      <c r="AF21" s="80" t="s">
        <v>3</v>
      </c>
      <c r="AG21" s="80" t="s">
        <v>3</v>
      </c>
      <c r="AH21" s="80" t="s">
        <v>3</v>
      </c>
      <c r="AI21" s="80" t="s">
        <v>3</v>
      </c>
      <c r="AJ21" s="80" t="s">
        <v>3</v>
      </c>
      <c r="AK21" s="80" t="s">
        <v>3</v>
      </c>
      <c r="AL21" s="80" t="s">
        <v>3</v>
      </c>
      <c r="AM21" s="80" t="s">
        <v>3</v>
      </c>
      <c r="AN21" s="80" t="s">
        <v>3</v>
      </c>
      <c r="AO21" s="80" t="s">
        <v>3</v>
      </c>
      <c r="AP21" s="80" t="s">
        <v>3</v>
      </c>
      <c r="AQ21" s="80" t="s">
        <v>3</v>
      </c>
      <c r="AR21" s="80" t="s">
        <v>3</v>
      </c>
      <c r="AS21" s="80" t="s">
        <v>3</v>
      </c>
      <c r="AT21" s="80">
        <v>132.696314</v>
      </c>
      <c r="AU21" s="80">
        <v>145.11802700000001</v>
      </c>
      <c r="AV21" s="80">
        <v>148.08293800000001</v>
      </c>
      <c r="AW21" s="80">
        <v>159.06563199999999</v>
      </c>
      <c r="AX21" s="80">
        <v>166.751431</v>
      </c>
      <c r="AY21" s="80">
        <v>171.493773</v>
      </c>
      <c r="AZ21" s="80">
        <v>181.401914</v>
      </c>
      <c r="BA21" s="80">
        <v>189.26574400000001</v>
      </c>
      <c r="BB21" s="80">
        <v>194.285785</v>
      </c>
      <c r="BC21" s="80">
        <v>193.22015300000001</v>
      </c>
      <c r="BD21" s="80">
        <v>200.31874300000001</v>
      </c>
      <c r="BE21" s="80">
        <v>211.581456</v>
      </c>
      <c r="BF21" s="80">
        <v>210.92778999999999</v>
      </c>
      <c r="BG21" s="80">
        <v>219.53342900000001</v>
      </c>
      <c r="BH21" s="80">
        <v>223.75889699999999</v>
      </c>
      <c r="BI21" s="136">
        <f t="shared" si="1"/>
        <v>1.9247492371651416E-2</v>
      </c>
    </row>
    <row r="22" spans="1:281" s="76" customFormat="1" ht="30" customHeight="1">
      <c r="A22" s="83" t="s">
        <v>149</v>
      </c>
      <c r="B22" s="84" t="s">
        <v>148</v>
      </c>
      <c r="C22" s="79"/>
      <c r="D22" s="74">
        <f t="shared" ref="D22:AI22" si="2">D35</f>
        <v>152.69999999999999</v>
      </c>
      <c r="E22" s="74">
        <f t="shared" si="2"/>
        <v>281.89999999999998</v>
      </c>
      <c r="F22" s="74">
        <f t="shared" si="2"/>
        <v>243.7</v>
      </c>
      <c r="G22" s="74">
        <f t="shared" si="2"/>
        <v>236.60000000000002</v>
      </c>
      <c r="H22" s="74">
        <f t="shared" si="2"/>
        <v>234.9</v>
      </c>
      <c r="I22" s="74">
        <f t="shared" si="2"/>
        <v>389.29999999999995</v>
      </c>
      <c r="J22" s="74">
        <f t="shared" si="2"/>
        <v>439.9</v>
      </c>
      <c r="K22" s="74">
        <f t="shared" si="2"/>
        <v>295.2</v>
      </c>
      <c r="L22" s="74">
        <f t="shared" si="2"/>
        <v>318</v>
      </c>
      <c r="M22" s="74">
        <f t="shared" si="2"/>
        <v>299.10000000000002</v>
      </c>
      <c r="N22" s="74">
        <f t="shared" si="2"/>
        <v>313.77828099999999</v>
      </c>
      <c r="O22" s="74">
        <f t="shared" si="2"/>
        <v>375.404</v>
      </c>
      <c r="P22" s="74">
        <f t="shared" si="2"/>
        <v>388.66771299999999</v>
      </c>
      <c r="Q22" s="74">
        <f t="shared" si="2"/>
        <v>392.32348100000002</v>
      </c>
      <c r="R22" s="74">
        <f t="shared" si="2"/>
        <v>414.62475700000005</v>
      </c>
      <c r="S22" s="74">
        <f t="shared" si="2"/>
        <v>425.39917700000001</v>
      </c>
      <c r="T22" s="74">
        <f t="shared" si="2"/>
        <v>543.67633899999998</v>
      </c>
      <c r="U22" s="74">
        <f t="shared" si="2"/>
        <v>581.42334800000003</v>
      </c>
      <c r="V22" s="74">
        <f t="shared" si="2"/>
        <v>675.85851600000001</v>
      </c>
      <c r="W22" s="74">
        <f t="shared" si="2"/>
        <v>702.1445389999999</v>
      </c>
      <c r="X22" s="74">
        <f t="shared" si="2"/>
        <v>777.76907900000003</v>
      </c>
      <c r="Y22" s="74">
        <f t="shared" si="2"/>
        <v>1057.6356430000001</v>
      </c>
      <c r="Z22" s="74">
        <f t="shared" si="2"/>
        <v>1152.9983319999999</v>
      </c>
      <c r="AA22" s="74">
        <f t="shared" si="2"/>
        <v>1243.4263489999998</v>
      </c>
      <c r="AB22" s="74">
        <f t="shared" si="2"/>
        <v>1433.636669</v>
      </c>
      <c r="AC22" s="74">
        <f t="shared" si="2"/>
        <v>1637.773447</v>
      </c>
      <c r="AD22" s="74">
        <f t="shared" si="2"/>
        <v>1894.4232690000001</v>
      </c>
      <c r="AE22" s="74">
        <f t="shared" si="2"/>
        <v>2035.723958</v>
      </c>
      <c r="AF22" s="74">
        <f t="shared" si="2"/>
        <v>2112.404</v>
      </c>
      <c r="AG22" s="74">
        <f t="shared" si="2"/>
        <v>2157.624691</v>
      </c>
      <c r="AH22" s="74">
        <f t="shared" si="2"/>
        <v>1904.4656249999998</v>
      </c>
      <c r="AI22" s="74">
        <f t="shared" si="2"/>
        <v>2029.5726180000001</v>
      </c>
      <c r="AJ22" s="74">
        <f t="shared" ref="AJ22:BF22" si="3">AJ35</f>
        <v>2142.9326410000003</v>
      </c>
      <c r="AK22" s="74">
        <f t="shared" si="3"/>
        <v>2236.9454559999999</v>
      </c>
      <c r="AL22" s="74">
        <f t="shared" si="3"/>
        <v>2288.2401</v>
      </c>
      <c r="AM22" s="74">
        <f t="shared" si="3"/>
        <v>2351.209691</v>
      </c>
      <c r="AN22" s="74">
        <f t="shared" si="3"/>
        <v>2527.8030280000003</v>
      </c>
      <c r="AO22" s="74">
        <f t="shared" si="3"/>
        <v>2671.272238</v>
      </c>
      <c r="AP22" s="74">
        <f t="shared" si="3"/>
        <v>2847.4545180000005</v>
      </c>
      <c r="AQ22" s="74">
        <f t="shared" si="3"/>
        <v>2981.7073439999999</v>
      </c>
      <c r="AR22" s="74">
        <f t="shared" si="3"/>
        <v>3080.3172199999999</v>
      </c>
      <c r="AS22" s="74">
        <f t="shared" si="3"/>
        <v>3246.2396879999997</v>
      </c>
      <c r="AT22" s="74">
        <f t="shared" si="3"/>
        <v>3679.8175419999998</v>
      </c>
      <c r="AU22" s="74">
        <f t="shared" si="3"/>
        <v>3905.7394840000002</v>
      </c>
      <c r="AV22" s="74">
        <f t="shared" si="3"/>
        <v>4074.706862</v>
      </c>
      <c r="AW22" s="74">
        <f t="shared" si="3"/>
        <v>4275.9018670000005</v>
      </c>
      <c r="AX22" s="74">
        <f t="shared" si="3"/>
        <v>4435.920083</v>
      </c>
      <c r="AY22" s="74">
        <f t="shared" si="3"/>
        <v>4527.8598050000001</v>
      </c>
      <c r="AZ22" s="74">
        <f t="shared" si="3"/>
        <v>4678.7174689999993</v>
      </c>
      <c r="BA22" s="74">
        <f t="shared" si="3"/>
        <v>4782.1076910000002</v>
      </c>
      <c r="BB22" s="74">
        <f t="shared" si="3"/>
        <v>4901.3464089999998</v>
      </c>
      <c r="BC22" s="74">
        <f t="shared" si="3"/>
        <v>4938.9673810000004</v>
      </c>
      <c r="BD22" s="74">
        <f t="shared" si="3"/>
        <v>5043.5772939999997</v>
      </c>
      <c r="BE22" s="74">
        <f t="shared" si="3"/>
        <v>5199.1835279999996</v>
      </c>
      <c r="BF22" s="74">
        <f t="shared" si="3"/>
        <v>5367.9138789999997</v>
      </c>
      <c r="BG22" s="74">
        <f>BG35</f>
        <v>5442.8359209999999</v>
      </c>
      <c r="BH22" s="74">
        <f>BH35</f>
        <v>5493.3645530000003</v>
      </c>
      <c r="BI22" s="133">
        <f t="shared" si="1"/>
        <v>9.2835118922190395E-3</v>
      </c>
      <c r="BJ22" s="75"/>
      <c r="BK22" s="92"/>
      <c r="BL22" s="92"/>
      <c r="BM22" s="92"/>
      <c r="BN22" s="92"/>
      <c r="BO22" s="92"/>
      <c r="BP22" s="92"/>
    </row>
    <row r="23" spans="1:281" s="76" customFormat="1" ht="30" customHeight="1">
      <c r="A23" s="83" t="s">
        <v>97</v>
      </c>
      <c r="B23" s="84" t="s">
        <v>98</v>
      </c>
      <c r="C23" s="79"/>
      <c r="D23" s="74">
        <v>126.54300000000001</v>
      </c>
      <c r="E23" s="74">
        <v>226.399</v>
      </c>
      <c r="F23" s="74">
        <v>196.74600000000001</v>
      </c>
      <c r="G23" s="74">
        <v>188.14400000000001</v>
      </c>
      <c r="H23" s="74">
        <v>186.67400000000001</v>
      </c>
      <c r="I23" s="74">
        <v>318.755</v>
      </c>
      <c r="J23" s="74">
        <v>361.82600000000002</v>
      </c>
      <c r="K23" s="74">
        <v>240.24299999999999</v>
      </c>
      <c r="L23" s="74">
        <v>260.93700000000001</v>
      </c>
      <c r="M23" s="74">
        <v>244.88</v>
      </c>
      <c r="N23" s="74">
        <v>257.31</v>
      </c>
      <c r="O23" s="74">
        <v>308.64</v>
      </c>
      <c r="P23" s="74">
        <v>320.40199999999999</v>
      </c>
      <c r="Q23" s="74">
        <v>324.95600000000002</v>
      </c>
      <c r="R23" s="74">
        <v>342.66783800000002</v>
      </c>
      <c r="S23" s="74">
        <v>351.28699999999998</v>
      </c>
      <c r="T23" s="74">
        <v>451.00299999999999</v>
      </c>
      <c r="U23" s="74">
        <v>479.10500000000002</v>
      </c>
      <c r="V23" s="74">
        <v>552.74300000000005</v>
      </c>
      <c r="W23" s="74">
        <v>569.74359600000003</v>
      </c>
      <c r="X23" s="74">
        <v>627.71222</v>
      </c>
      <c r="Y23" s="74">
        <v>842.77057200000002</v>
      </c>
      <c r="Z23" s="74">
        <v>914.17683099999999</v>
      </c>
      <c r="AA23" s="74">
        <v>976.66742399999998</v>
      </c>
      <c r="AB23" s="74">
        <v>1124.361101</v>
      </c>
      <c r="AC23" s="74">
        <v>1278.9479939999999</v>
      </c>
      <c r="AD23" s="74">
        <v>1468.4640900000002</v>
      </c>
      <c r="AE23" s="74">
        <v>1541.400112</v>
      </c>
      <c r="AF23" s="74">
        <v>1567.024341</v>
      </c>
      <c r="AG23" s="74">
        <v>1574.9692540000001</v>
      </c>
      <c r="AH23" s="74">
        <v>1326.083691</v>
      </c>
      <c r="AI23" s="74">
        <v>1376.393276</v>
      </c>
      <c r="AJ23" s="74">
        <v>1420.220419</v>
      </c>
      <c r="AK23" s="74">
        <v>1439.061091</v>
      </c>
      <c r="AL23" s="74">
        <v>1441.0409299999999</v>
      </c>
      <c r="AM23" s="74">
        <v>1442.4455190000001</v>
      </c>
      <c r="AN23" s="74">
        <v>1524.7607230000001</v>
      </c>
      <c r="AO23" s="74">
        <v>1572.6237209999999</v>
      </c>
      <c r="AP23" s="74">
        <v>1650.9246900000001</v>
      </c>
      <c r="AQ23" s="74">
        <v>1695.3942709999999</v>
      </c>
      <c r="AR23" s="74">
        <v>1731.0330750000001</v>
      </c>
      <c r="AS23" s="74">
        <v>1827.051381</v>
      </c>
      <c r="AT23" s="74">
        <v>2071.6810569999998</v>
      </c>
      <c r="AU23" s="74">
        <v>2209.6574300000002</v>
      </c>
      <c r="AV23" s="74">
        <v>2323.5973819999999</v>
      </c>
      <c r="AW23" s="74">
        <v>2439.0466959999999</v>
      </c>
      <c r="AX23" s="74">
        <v>2524.507846</v>
      </c>
      <c r="AY23" s="74">
        <v>2604.6216039999999</v>
      </c>
      <c r="AZ23" s="74">
        <v>2712.0780679999998</v>
      </c>
      <c r="BA23" s="74">
        <v>2778.4015629999999</v>
      </c>
      <c r="BB23" s="74">
        <v>2856.457269</v>
      </c>
      <c r="BC23" s="74">
        <v>2906.7103139999999</v>
      </c>
      <c r="BD23" s="74">
        <v>2956.2906400000002</v>
      </c>
      <c r="BE23" s="74">
        <v>3057.5762570000002</v>
      </c>
      <c r="BF23" s="74">
        <v>3167.5621900000001</v>
      </c>
      <c r="BG23" s="74">
        <v>3160.6456790000002</v>
      </c>
      <c r="BH23" s="74">
        <v>3169.9271050000002</v>
      </c>
      <c r="BI23" s="133">
        <f t="shared" si="1"/>
        <v>2.9365601027877856E-3</v>
      </c>
      <c r="BJ23" s="75"/>
    </row>
    <row r="24" spans="1:281">
      <c r="A24" s="93" t="s">
        <v>152</v>
      </c>
      <c r="B24" s="77" t="s">
        <v>150</v>
      </c>
      <c r="C24" s="79"/>
      <c r="D24" s="94" t="s">
        <v>193</v>
      </c>
      <c r="E24" s="94" t="s">
        <v>193</v>
      </c>
      <c r="F24" s="94" t="s">
        <v>193</v>
      </c>
      <c r="G24" s="94" t="s">
        <v>193</v>
      </c>
      <c r="H24" s="94" t="s">
        <v>193</v>
      </c>
      <c r="I24" s="94" t="s">
        <v>193</v>
      </c>
      <c r="J24" s="94" t="s">
        <v>193</v>
      </c>
      <c r="K24" s="94" t="s">
        <v>193</v>
      </c>
      <c r="L24" s="94" t="s">
        <v>193</v>
      </c>
      <c r="M24" s="94" t="s">
        <v>193</v>
      </c>
      <c r="N24" s="94" t="s">
        <v>193</v>
      </c>
      <c r="O24" s="94" t="s">
        <v>193</v>
      </c>
      <c r="P24" s="94" t="s">
        <v>193</v>
      </c>
      <c r="Q24" s="94" t="s">
        <v>193</v>
      </c>
      <c r="R24" s="94" t="s">
        <v>193</v>
      </c>
      <c r="S24" s="94" t="s">
        <v>193</v>
      </c>
      <c r="T24" s="94" t="s">
        <v>193</v>
      </c>
      <c r="U24" s="94" t="s">
        <v>193</v>
      </c>
      <c r="V24" s="94" t="s">
        <v>193</v>
      </c>
      <c r="W24" s="94" t="s">
        <v>193</v>
      </c>
      <c r="X24" s="94" t="s">
        <v>193</v>
      </c>
      <c r="Y24" s="94" t="s">
        <v>193</v>
      </c>
      <c r="Z24" s="94" t="s">
        <v>193</v>
      </c>
      <c r="AA24" s="94" t="s">
        <v>193</v>
      </c>
      <c r="AB24" s="94" t="s">
        <v>193</v>
      </c>
      <c r="AC24" s="94" t="s">
        <v>193</v>
      </c>
      <c r="AD24" s="94" t="s">
        <v>193</v>
      </c>
      <c r="AE24" s="94">
        <v>600.70077800000001</v>
      </c>
      <c r="AF24" s="94">
        <v>608.51814300000001</v>
      </c>
      <c r="AG24" s="94">
        <v>603.90078500000004</v>
      </c>
      <c r="AH24" s="94">
        <v>437.73302599999994</v>
      </c>
      <c r="AI24" s="94">
        <v>507.98429300000004</v>
      </c>
      <c r="AJ24" s="94">
        <v>537.05178899999999</v>
      </c>
      <c r="AK24" s="94">
        <v>550.91690799999992</v>
      </c>
      <c r="AL24" s="94">
        <v>544.67970300000002</v>
      </c>
      <c r="AM24" s="94">
        <v>546.24532399999998</v>
      </c>
      <c r="AN24" s="94">
        <v>566.76797899999997</v>
      </c>
      <c r="AO24" s="94">
        <v>584.53962299999989</v>
      </c>
      <c r="AP24" s="94">
        <v>612.44376099999988</v>
      </c>
      <c r="AQ24" s="94">
        <v>634.50606500000004</v>
      </c>
      <c r="AR24" s="94">
        <v>657.71006900000009</v>
      </c>
      <c r="AS24" s="94">
        <v>693.68050800000003</v>
      </c>
      <c r="AT24" s="94">
        <v>689.29600999999991</v>
      </c>
      <c r="AU24" s="94">
        <v>732.03830699999992</v>
      </c>
      <c r="AV24" s="94">
        <v>762.59862600000008</v>
      </c>
      <c r="AW24" s="94">
        <v>821.11425400000007</v>
      </c>
      <c r="AX24" s="94">
        <v>868.0197179999999</v>
      </c>
      <c r="AY24" s="94">
        <v>913.88689899999997</v>
      </c>
      <c r="AZ24" s="94">
        <v>957.03252399999997</v>
      </c>
      <c r="BA24" s="94">
        <v>1001.1459320000001</v>
      </c>
      <c r="BB24" s="94">
        <v>1043.88041</v>
      </c>
      <c r="BC24" s="94">
        <v>1086.9119620000001</v>
      </c>
      <c r="BD24" s="94">
        <v>1137.152638</v>
      </c>
      <c r="BE24" s="94">
        <v>1192.9547280000002</v>
      </c>
      <c r="BF24" s="94">
        <v>1287.380637</v>
      </c>
      <c r="BG24" s="94">
        <v>1397.985451</v>
      </c>
      <c r="BH24" s="94">
        <v>1436.4717249999999</v>
      </c>
      <c r="BI24" s="136">
        <f t="shared" si="1"/>
        <v>2.7529810108159608E-2</v>
      </c>
      <c r="BJ24" s="95"/>
      <c r="BK24" s="95"/>
      <c r="BL24" s="95"/>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c r="IW24" s="96"/>
      <c r="IX24" s="96"/>
      <c r="IY24" s="96"/>
      <c r="IZ24" s="96"/>
      <c r="JA24" s="96"/>
      <c r="JB24" s="96"/>
      <c r="JC24" s="96"/>
      <c r="JD24" s="96"/>
      <c r="JE24" s="96"/>
      <c r="JF24" s="96"/>
      <c r="JG24" s="96"/>
      <c r="JH24" s="96"/>
      <c r="JI24" s="96"/>
      <c r="JJ24" s="96"/>
      <c r="JK24" s="96"/>
      <c r="JL24" s="96"/>
      <c r="JM24" s="96"/>
      <c r="JN24" s="96"/>
      <c r="JO24" s="96"/>
      <c r="JP24" s="96"/>
      <c r="JQ24" s="96"/>
      <c r="JR24" s="96"/>
      <c r="JS24" s="96"/>
      <c r="JT24" s="96"/>
      <c r="JU24" s="96"/>
    </row>
    <row r="25" spans="1:281">
      <c r="A25" s="93" t="s">
        <v>153</v>
      </c>
      <c r="B25" s="77" t="s">
        <v>151</v>
      </c>
      <c r="C25" s="79"/>
      <c r="D25" s="94" t="s">
        <v>193</v>
      </c>
      <c r="E25" s="94" t="s">
        <v>193</v>
      </c>
      <c r="F25" s="94" t="s">
        <v>193</v>
      </c>
      <c r="G25" s="94" t="s">
        <v>193</v>
      </c>
      <c r="H25" s="94" t="s">
        <v>193</v>
      </c>
      <c r="I25" s="94" t="s">
        <v>193</v>
      </c>
      <c r="J25" s="94" t="s">
        <v>193</v>
      </c>
      <c r="K25" s="94" t="s">
        <v>193</v>
      </c>
      <c r="L25" s="94" t="s">
        <v>193</v>
      </c>
      <c r="M25" s="94" t="s">
        <v>193</v>
      </c>
      <c r="N25" s="94" t="s">
        <v>193</v>
      </c>
      <c r="O25" s="94" t="s">
        <v>193</v>
      </c>
      <c r="P25" s="94" t="s">
        <v>193</v>
      </c>
      <c r="Q25" s="94" t="s">
        <v>193</v>
      </c>
      <c r="R25" s="94" t="s">
        <v>193</v>
      </c>
      <c r="S25" s="94" t="s">
        <v>193</v>
      </c>
      <c r="T25" s="94" t="s">
        <v>193</v>
      </c>
      <c r="U25" s="94" t="s">
        <v>193</v>
      </c>
      <c r="V25" s="94" t="s">
        <v>193</v>
      </c>
      <c r="W25" s="94" t="s">
        <v>193</v>
      </c>
      <c r="X25" s="94" t="s">
        <v>193</v>
      </c>
      <c r="Y25" s="94" t="s">
        <v>193</v>
      </c>
      <c r="Z25" s="94" t="s">
        <v>193</v>
      </c>
      <c r="AA25" s="94" t="s">
        <v>193</v>
      </c>
      <c r="AB25" s="94" t="s">
        <v>193</v>
      </c>
      <c r="AC25" s="94" t="s">
        <v>193</v>
      </c>
      <c r="AD25" s="94" t="s">
        <v>193</v>
      </c>
      <c r="AE25" s="94">
        <v>940.69933400000002</v>
      </c>
      <c r="AF25" s="94">
        <v>958.50619800000004</v>
      </c>
      <c r="AG25" s="94">
        <v>971.06846900000005</v>
      </c>
      <c r="AH25" s="94">
        <v>888.39065300000016</v>
      </c>
      <c r="AI25" s="94">
        <v>868.41586200000006</v>
      </c>
      <c r="AJ25" s="94">
        <v>883.16863000000012</v>
      </c>
      <c r="AK25" s="94">
        <v>888.14418300000011</v>
      </c>
      <c r="AL25" s="94">
        <v>896.36122699999987</v>
      </c>
      <c r="AM25" s="94">
        <v>896.20019500000001</v>
      </c>
      <c r="AN25" s="94">
        <v>957.9927439999999</v>
      </c>
      <c r="AO25" s="94">
        <v>988.08409800000015</v>
      </c>
      <c r="AP25" s="94">
        <v>1038.4809290000001</v>
      </c>
      <c r="AQ25" s="94">
        <v>1060.8882060000001</v>
      </c>
      <c r="AR25" s="94">
        <v>1073.3230060000001</v>
      </c>
      <c r="AS25" s="94">
        <v>1133.3708730000001</v>
      </c>
      <c r="AT25" s="94">
        <v>1382.3850470000002</v>
      </c>
      <c r="AU25" s="94">
        <v>1477.6191229999999</v>
      </c>
      <c r="AV25" s="94">
        <v>1560.998756</v>
      </c>
      <c r="AW25" s="94">
        <v>1617.9324419999998</v>
      </c>
      <c r="AX25" s="94">
        <v>1656.488128</v>
      </c>
      <c r="AY25" s="94">
        <v>1690.7347050000001</v>
      </c>
      <c r="AZ25" s="94">
        <v>1755.0455440000003</v>
      </c>
      <c r="BA25" s="94">
        <v>1777.2556309999998</v>
      </c>
      <c r="BB25" s="94">
        <v>1812.5768589999998</v>
      </c>
      <c r="BC25" s="94">
        <v>1819.7983520000002</v>
      </c>
      <c r="BD25" s="94">
        <v>1819.1380019999997</v>
      </c>
      <c r="BE25" s="94">
        <v>1864.6215279999999</v>
      </c>
      <c r="BF25" s="94">
        <v>1880.181554</v>
      </c>
      <c r="BG25" s="94">
        <v>1762.660228</v>
      </c>
      <c r="BH25" s="94">
        <v>1733.4553800000001</v>
      </c>
      <c r="BI25" s="136">
        <f t="shared" si="1"/>
        <v>-1.6568620279778536E-2</v>
      </c>
      <c r="BJ25" s="95"/>
      <c r="BK25" s="95"/>
      <c r="BL25" s="95"/>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96"/>
      <c r="IT25" s="96"/>
      <c r="IU25" s="96"/>
      <c r="IV25" s="96"/>
      <c r="IW25" s="96"/>
      <c r="IX25" s="96"/>
      <c r="IY25" s="96"/>
      <c r="IZ25" s="96"/>
      <c r="JA25" s="96"/>
      <c r="JB25" s="96"/>
      <c r="JC25" s="96"/>
      <c r="JD25" s="96"/>
      <c r="JE25" s="96"/>
      <c r="JF25" s="96"/>
      <c r="JG25" s="96"/>
      <c r="JH25" s="96"/>
      <c r="JI25" s="96"/>
      <c r="JJ25" s="96"/>
      <c r="JK25" s="96"/>
      <c r="JL25" s="96"/>
      <c r="JM25" s="96"/>
      <c r="JN25" s="96"/>
      <c r="JO25" s="96"/>
      <c r="JP25" s="96"/>
      <c r="JQ25" s="96"/>
      <c r="JR25" s="96"/>
      <c r="JS25" s="96"/>
      <c r="JT25" s="96"/>
      <c r="JU25" s="96"/>
    </row>
    <row r="26" spans="1:281" ht="25" hidden="1" outlineLevel="1">
      <c r="A26" s="97" t="s">
        <v>156</v>
      </c>
      <c r="B26" s="98" t="s">
        <v>154</v>
      </c>
      <c r="C26" s="99"/>
      <c r="D26" s="80" t="s">
        <v>193</v>
      </c>
      <c r="E26" s="80" t="s">
        <v>193</v>
      </c>
      <c r="F26" s="80" t="s">
        <v>193</v>
      </c>
      <c r="G26" s="80" t="s">
        <v>193</v>
      </c>
      <c r="H26" s="80" t="s">
        <v>193</v>
      </c>
      <c r="I26" s="80" t="s">
        <v>193</v>
      </c>
      <c r="J26" s="80" t="s">
        <v>193</v>
      </c>
      <c r="K26" s="80" t="s">
        <v>193</v>
      </c>
      <c r="L26" s="80" t="s">
        <v>193</v>
      </c>
      <c r="M26" s="80" t="s">
        <v>193</v>
      </c>
      <c r="N26" s="80" t="s">
        <v>193</v>
      </c>
      <c r="O26" s="80" t="s">
        <v>193</v>
      </c>
      <c r="P26" s="80" t="s">
        <v>193</v>
      </c>
      <c r="Q26" s="80" t="s">
        <v>193</v>
      </c>
      <c r="R26" s="80" t="s">
        <v>193</v>
      </c>
      <c r="S26" s="80" t="s">
        <v>193</v>
      </c>
      <c r="T26" s="80" t="s">
        <v>193</v>
      </c>
      <c r="U26" s="80" t="s">
        <v>193</v>
      </c>
      <c r="V26" s="80" t="s">
        <v>193</v>
      </c>
      <c r="W26" s="80" t="s">
        <v>193</v>
      </c>
      <c r="X26" s="80" t="s">
        <v>193</v>
      </c>
      <c r="Y26" s="80" t="s">
        <v>193</v>
      </c>
      <c r="Z26" s="80" t="s">
        <v>193</v>
      </c>
      <c r="AA26" s="80" t="s">
        <v>193</v>
      </c>
      <c r="AB26" s="80" t="s">
        <v>193</v>
      </c>
      <c r="AC26" s="80" t="s">
        <v>193</v>
      </c>
      <c r="AD26" s="80" t="s">
        <v>193</v>
      </c>
      <c r="AE26" s="80">
        <v>1525.638242</v>
      </c>
      <c r="AF26" s="80">
        <v>1551.014093</v>
      </c>
      <c r="AG26" s="80">
        <v>1559.071555</v>
      </c>
      <c r="AH26" s="80">
        <v>1312.5904149999999</v>
      </c>
      <c r="AI26" s="80">
        <v>1361.7117049999999</v>
      </c>
      <c r="AJ26" s="80">
        <v>1401.0397270000001</v>
      </c>
      <c r="AK26" s="80">
        <v>1417.540553</v>
      </c>
      <c r="AL26" s="80">
        <v>1416.398299</v>
      </c>
      <c r="AM26" s="80">
        <v>1413.7621630000001</v>
      </c>
      <c r="AN26" s="80">
        <v>1494.543173</v>
      </c>
      <c r="AO26" s="80">
        <v>1539.090383</v>
      </c>
      <c r="AP26" s="80">
        <v>1613.8925019999999</v>
      </c>
      <c r="AQ26" s="80">
        <v>1661.4382860000001</v>
      </c>
      <c r="AR26" s="80">
        <v>1696.3373610000001</v>
      </c>
      <c r="AS26" s="80">
        <v>1789.0195369999999</v>
      </c>
      <c r="AT26" s="80">
        <v>2034.7028499999999</v>
      </c>
      <c r="AU26" s="80">
        <v>2170.5742730000002</v>
      </c>
      <c r="AV26" s="80">
        <v>2283.4129509999998</v>
      </c>
      <c r="AW26" s="80">
        <v>2397.3861619999998</v>
      </c>
      <c r="AX26" s="80">
        <v>2481.222362</v>
      </c>
      <c r="AY26" s="80">
        <v>2559.323206</v>
      </c>
      <c r="AZ26" s="80">
        <v>2666.1721219999999</v>
      </c>
      <c r="BA26" s="80">
        <v>2731.231718</v>
      </c>
      <c r="BB26" s="80">
        <v>2807.5194799999999</v>
      </c>
      <c r="BC26" s="80">
        <v>2858.5192010000001</v>
      </c>
      <c r="BD26" s="80">
        <v>2907.619995</v>
      </c>
      <c r="BE26" s="80">
        <v>3009.8893240000002</v>
      </c>
      <c r="BF26" s="80">
        <v>3119.6547129999999</v>
      </c>
      <c r="BG26" s="80">
        <v>3111.1052639999998</v>
      </c>
      <c r="BH26" s="80">
        <v>3121.9123840000002</v>
      </c>
      <c r="BI26" s="136">
        <f t="shared" si="1"/>
        <v>3.4737236714727877E-3</v>
      </c>
      <c r="BK26" s="92"/>
      <c r="BL26" s="92"/>
      <c r="BM26" s="92"/>
      <c r="BN26" s="92"/>
      <c r="BO26" s="92"/>
      <c r="BP26" s="92"/>
    </row>
    <row r="27" spans="1:281" ht="14" hidden="1" outlineLevel="1">
      <c r="A27" s="100" t="s">
        <v>152</v>
      </c>
      <c r="B27" s="101" t="s">
        <v>150</v>
      </c>
      <c r="C27" s="102"/>
      <c r="D27" s="94" t="s">
        <v>193</v>
      </c>
      <c r="E27" s="94" t="s">
        <v>193</v>
      </c>
      <c r="F27" s="94" t="s">
        <v>193</v>
      </c>
      <c r="G27" s="94" t="s">
        <v>193</v>
      </c>
      <c r="H27" s="94" t="s">
        <v>193</v>
      </c>
      <c r="I27" s="94" t="s">
        <v>193</v>
      </c>
      <c r="J27" s="94" t="s">
        <v>193</v>
      </c>
      <c r="K27" s="94" t="s">
        <v>193</v>
      </c>
      <c r="L27" s="94" t="s">
        <v>193</v>
      </c>
      <c r="M27" s="94" t="s">
        <v>193</v>
      </c>
      <c r="N27" s="94" t="s">
        <v>193</v>
      </c>
      <c r="O27" s="94" t="s">
        <v>193</v>
      </c>
      <c r="P27" s="94" t="s">
        <v>193</v>
      </c>
      <c r="Q27" s="94" t="s">
        <v>193</v>
      </c>
      <c r="R27" s="94" t="s">
        <v>193</v>
      </c>
      <c r="S27" s="94" t="s">
        <v>193</v>
      </c>
      <c r="T27" s="94" t="s">
        <v>193</v>
      </c>
      <c r="U27" s="94" t="s">
        <v>193</v>
      </c>
      <c r="V27" s="94" t="s">
        <v>193</v>
      </c>
      <c r="W27" s="94" t="s">
        <v>193</v>
      </c>
      <c r="X27" s="94" t="s">
        <v>193</v>
      </c>
      <c r="Y27" s="94" t="s">
        <v>193</v>
      </c>
      <c r="Z27" s="94" t="s">
        <v>193</v>
      </c>
      <c r="AA27" s="94" t="s">
        <v>193</v>
      </c>
      <c r="AB27" s="94" t="s">
        <v>193</v>
      </c>
      <c r="AC27" s="94" t="s">
        <v>193</v>
      </c>
      <c r="AD27" s="94" t="s">
        <v>193</v>
      </c>
      <c r="AE27" s="94">
        <v>585.24325899999997</v>
      </c>
      <c r="AF27" s="94">
        <v>592.86946899999998</v>
      </c>
      <c r="AG27" s="94">
        <v>588.18041600000004</v>
      </c>
      <c r="AH27" s="94">
        <v>424.34404999999998</v>
      </c>
      <c r="AI27" s="94">
        <v>493.58571000000001</v>
      </c>
      <c r="AJ27" s="94">
        <v>518.78456400000005</v>
      </c>
      <c r="AK27" s="94">
        <v>530.21326599999998</v>
      </c>
      <c r="AL27" s="94">
        <v>521.07119</v>
      </c>
      <c r="AM27" s="94">
        <v>518.72451699999999</v>
      </c>
      <c r="AN27" s="94">
        <v>537.72509600000001</v>
      </c>
      <c r="AO27" s="94">
        <v>552.527332</v>
      </c>
      <c r="AP27" s="94">
        <v>577.18987100000004</v>
      </c>
      <c r="AQ27" s="94">
        <v>601.36640399999999</v>
      </c>
      <c r="AR27" s="94">
        <v>623.60002299999996</v>
      </c>
      <c r="AS27" s="94">
        <v>656.31007399999999</v>
      </c>
      <c r="AT27" s="94">
        <v>653.13943200000006</v>
      </c>
      <c r="AU27" s="94">
        <v>693.63038100000006</v>
      </c>
      <c r="AV27" s="94">
        <v>723.36084600000004</v>
      </c>
      <c r="AW27" s="94">
        <v>780.74168299999997</v>
      </c>
      <c r="AX27" s="94">
        <v>826.30793900000003</v>
      </c>
      <c r="AY27" s="94">
        <v>870.20732999999996</v>
      </c>
      <c r="AZ27" s="94">
        <v>913.19633399999998</v>
      </c>
      <c r="BA27" s="94">
        <v>955.45819900000004</v>
      </c>
      <c r="BB27" s="94">
        <v>996.813222</v>
      </c>
      <c r="BC27" s="94">
        <v>1040.045521</v>
      </c>
      <c r="BD27" s="94">
        <v>1090.1791840000001</v>
      </c>
      <c r="BE27" s="94">
        <v>1146.6524770000001</v>
      </c>
      <c r="BF27" s="94">
        <v>1240.872167</v>
      </c>
      <c r="BG27" s="94">
        <v>1349.855157</v>
      </c>
      <c r="BH27" s="94">
        <v>1390.0875799999999</v>
      </c>
      <c r="BI27" s="136">
        <f t="shared" si="1"/>
        <v>2.9804992625590217E-2</v>
      </c>
      <c r="BJ27" s="95"/>
      <c r="BK27" s="92"/>
      <c r="BL27" s="92"/>
      <c r="BM27" s="92"/>
      <c r="BN27" s="92"/>
      <c r="BO27" s="92"/>
      <c r="BP27" s="92"/>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c r="IR27" s="96"/>
      <c r="IS27" s="96"/>
      <c r="IT27" s="96"/>
      <c r="IU27" s="96"/>
      <c r="IV27" s="96"/>
      <c r="IW27" s="96"/>
      <c r="IX27" s="96"/>
      <c r="IY27" s="96"/>
      <c r="IZ27" s="96"/>
      <c r="JA27" s="96"/>
      <c r="JB27" s="96"/>
      <c r="JC27" s="96"/>
      <c r="JD27" s="96"/>
      <c r="JE27" s="96"/>
      <c r="JF27" s="96"/>
      <c r="JG27" s="96"/>
      <c r="JH27" s="96"/>
      <c r="JI27" s="96"/>
      <c r="JJ27" s="96"/>
      <c r="JK27" s="96"/>
      <c r="JL27" s="96"/>
      <c r="JM27" s="96"/>
      <c r="JN27" s="96"/>
      <c r="JO27" s="96"/>
      <c r="JP27" s="96"/>
      <c r="JQ27" s="96"/>
      <c r="JR27" s="96"/>
      <c r="JS27" s="96"/>
      <c r="JT27" s="96"/>
      <c r="JU27" s="96"/>
    </row>
    <row r="28" spans="1:281" ht="14" hidden="1" outlineLevel="1">
      <c r="A28" s="100" t="s">
        <v>153</v>
      </c>
      <c r="B28" s="101" t="s">
        <v>151</v>
      </c>
      <c r="C28" s="102"/>
      <c r="D28" s="94" t="s">
        <v>193</v>
      </c>
      <c r="E28" s="94" t="s">
        <v>193</v>
      </c>
      <c r="F28" s="94" t="s">
        <v>193</v>
      </c>
      <c r="G28" s="94" t="s">
        <v>193</v>
      </c>
      <c r="H28" s="94" t="s">
        <v>193</v>
      </c>
      <c r="I28" s="94" t="s">
        <v>193</v>
      </c>
      <c r="J28" s="94" t="s">
        <v>193</v>
      </c>
      <c r="K28" s="94" t="s">
        <v>193</v>
      </c>
      <c r="L28" s="94" t="s">
        <v>193</v>
      </c>
      <c r="M28" s="94" t="s">
        <v>193</v>
      </c>
      <c r="N28" s="94" t="s">
        <v>193</v>
      </c>
      <c r="O28" s="94" t="s">
        <v>193</v>
      </c>
      <c r="P28" s="94" t="s">
        <v>193</v>
      </c>
      <c r="Q28" s="94" t="s">
        <v>193</v>
      </c>
      <c r="R28" s="94" t="s">
        <v>193</v>
      </c>
      <c r="S28" s="94" t="s">
        <v>193</v>
      </c>
      <c r="T28" s="94" t="s">
        <v>193</v>
      </c>
      <c r="U28" s="94" t="s">
        <v>193</v>
      </c>
      <c r="V28" s="94" t="s">
        <v>193</v>
      </c>
      <c r="W28" s="94" t="s">
        <v>193</v>
      </c>
      <c r="X28" s="94" t="s">
        <v>193</v>
      </c>
      <c r="Y28" s="94" t="s">
        <v>193</v>
      </c>
      <c r="Z28" s="94" t="s">
        <v>193</v>
      </c>
      <c r="AA28" s="94" t="s">
        <v>193</v>
      </c>
      <c r="AB28" s="94" t="s">
        <v>193</v>
      </c>
      <c r="AC28" s="94" t="s">
        <v>193</v>
      </c>
      <c r="AD28" s="94" t="s">
        <v>193</v>
      </c>
      <c r="AE28" s="94">
        <v>940.39498300000002</v>
      </c>
      <c r="AF28" s="94">
        <v>958.14462400000002</v>
      </c>
      <c r="AG28" s="94">
        <v>970.89113899999995</v>
      </c>
      <c r="AH28" s="94">
        <v>888.24636499999997</v>
      </c>
      <c r="AI28" s="94">
        <v>868.12599499999999</v>
      </c>
      <c r="AJ28" s="94">
        <v>882.25516300000004</v>
      </c>
      <c r="AK28" s="94">
        <v>887.32728699999996</v>
      </c>
      <c r="AL28" s="94">
        <v>895.32710899999995</v>
      </c>
      <c r="AM28" s="94">
        <v>895.037646</v>
      </c>
      <c r="AN28" s="94">
        <v>956.81807700000002</v>
      </c>
      <c r="AO28" s="94">
        <v>986.56305099999997</v>
      </c>
      <c r="AP28" s="94">
        <v>1036.7026310000001</v>
      </c>
      <c r="AQ28" s="94">
        <v>1060.071882</v>
      </c>
      <c r="AR28" s="94">
        <v>1072.7373379999999</v>
      </c>
      <c r="AS28" s="94">
        <v>1132.7094629999999</v>
      </c>
      <c r="AT28" s="94">
        <v>1381.563418</v>
      </c>
      <c r="AU28" s="94">
        <v>1476.9438909999999</v>
      </c>
      <c r="AV28" s="94">
        <v>1560.052105</v>
      </c>
      <c r="AW28" s="94">
        <v>1616.644479</v>
      </c>
      <c r="AX28" s="94">
        <v>1654.9144229999999</v>
      </c>
      <c r="AY28" s="94">
        <v>1689.1158760000001</v>
      </c>
      <c r="AZ28" s="94">
        <v>1752.975788</v>
      </c>
      <c r="BA28" s="94">
        <v>1775.7735190000001</v>
      </c>
      <c r="BB28" s="94">
        <v>1810.7062570000001</v>
      </c>
      <c r="BC28" s="94">
        <v>1818.4736789999999</v>
      </c>
      <c r="BD28" s="94">
        <v>1817.4408109999999</v>
      </c>
      <c r="BE28" s="94">
        <v>1863.2368469999999</v>
      </c>
      <c r="BF28" s="94">
        <v>1878.782547</v>
      </c>
      <c r="BG28" s="94">
        <v>1761.2501070000001</v>
      </c>
      <c r="BH28" s="94">
        <v>1731.8248040000001</v>
      </c>
      <c r="BI28" s="136">
        <f t="shared" si="1"/>
        <v>-1.6707055337030555E-2</v>
      </c>
      <c r="BJ28" s="95"/>
      <c r="BK28" s="92"/>
      <c r="BL28" s="92"/>
      <c r="BM28" s="92"/>
      <c r="BN28" s="92"/>
      <c r="BO28" s="92"/>
      <c r="BP28" s="92"/>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c r="IR28" s="96"/>
      <c r="IS28" s="96"/>
      <c r="IT28" s="96"/>
      <c r="IU28" s="96"/>
      <c r="IV28" s="96"/>
      <c r="IW28" s="96"/>
      <c r="IX28" s="96"/>
      <c r="IY28" s="96"/>
      <c r="IZ28" s="96"/>
      <c r="JA28" s="96"/>
      <c r="JB28" s="96"/>
      <c r="JC28" s="96"/>
      <c r="JD28" s="96"/>
      <c r="JE28" s="96"/>
      <c r="JF28" s="96"/>
      <c r="JG28" s="96"/>
      <c r="JH28" s="96"/>
      <c r="JI28" s="96"/>
      <c r="JJ28" s="96"/>
      <c r="JK28" s="96"/>
      <c r="JL28" s="96"/>
      <c r="JM28" s="96"/>
      <c r="JN28" s="96"/>
      <c r="JO28" s="96"/>
      <c r="JP28" s="96"/>
      <c r="JQ28" s="96"/>
      <c r="JR28" s="96"/>
      <c r="JS28" s="96"/>
      <c r="JT28" s="96"/>
      <c r="JU28" s="96"/>
    </row>
    <row r="29" spans="1:281" ht="25" hidden="1" outlineLevel="1">
      <c r="A29" s="97" t="s">
        <v>157</v>
      </c>
      <c r="B29" s="98" t="s">
        <v>155</v>
      </c>
      <c r="C29" s="99"/>
      <c r="D29" s="80" t="s">
        <v>193</v>
      </c>
      <c r="E29" s="80" t="s">
        <v>193</v>
      </c>
      <c r="F29" s="80" t="s">
        <v>193</v>
      </c>
      <c r="G29" s="80" t="s">
        <v>193</v>
      </c>
      <c r="H29" s="80" t="s">
        <v>193</v>
      </c>
      <c r="I29" s="80" t="s">
        <v>193</v>
      </c>
      <c r="J29" s="80" t="s">
        <v>193</v>
      </c>
      <c r="K29" s="80" t="s">
        <v>193</v>
      </c>
      <c r="L29" s="80" t="s">
        <v>193</v>
      </c>
      <c r="M29" s="80" t="s">
        <v>193</v>
      </c>
      <c r="N29" s="80" t="s">
        <v>193</v>
      </c>
      <c r="O29" s="80" t="s">
        <v>193</v>
      </c>
      <c r="P29" s="80" t="s">
        <v>193</v>
      </c>
      <c r="Q29" s="80" t="s">
        <v>193</v>
      </c>
      <c r="R29" s="80" t="s">
        <v>193</v>
      </c>
      <c r="S29" s="80" t="s">
        <v>193</v>
      </c>
      <c r="T29" s="80" t="s">
        <v>193</v>
      </c>
      <c r="U29" s="80" t="s">
        <v>193</v>
      </c>
      <c r="V29" s="80" t="s">
        <v>193</v>
      </c>
      <c r="W29" s="80" t="s">
        <v>193</v>
      </c>
      <c r="X29" s="80" t="s">
        <v>193</v>
      </c>
      <c r="Y29" s="80" t="s">
        <v>193</v>
      </c>
      <c r="Z29" s="80" t="s">
        <v>193</v>
      </c>
      <c r="AA29" s="80" t="s">
        <v>193</v>
      </c>
      <c r="AB29" s="80" t="s">
        <v>193</v>
      </c>
      <c r="AC29" s="80" t="s">
        <v>193</v>
      </c>
      <c r="AD29" s="80" t="s">
        <v>193</v>
      </c>
      <c r="AE29" s="80">
        <v>15.761870000000044</v>
      </c>
      <c r="AF29" s="80">
        <v>15.999907000000121</v>
      </c>
      <c r="AG29" s="80">
        <v>15.897699000000102</v>
      </c>
      <c r="AH29" s="80">
        <v>13.493276000000151</v>
      </c>
      <c r="AI29" s="80">
        <v>14.681571000000076</v>
      </c>
      <c r="AJ29" s="80">
        <v>19.180691999999908</v>
      </c>
      <c r="AK29" s="80">
        <v>21.520537999999988</v>
      </c>
      <c r="AL29" s="80">
        <v>24.64263099999971</v>
      </c>
      <c r="AM29" s="80">
        <v>28.683356000000003</v>
      </c>
      <c r="AN29" s="80">
        <v>30.217550000000074</v>
      </c>
      <c r="AO29" s="80">
        <v>33.533337999999958</v>
      </c>
      <c r="AP29" s="80">
        <v>37.03218800000036</v>
      </c>
      <c r="AQ29" s="80">
        <v>33.955984999999828</v>
      </c>
      <c r="AR29" s="80">
        <v>34.695713999999953</v>
      </c>
      <c r="AS29" s="80">
        <v>38.031844000000092</v>
      </c>
      <c r="AT29" s="80">
        <v>36.978206999999884</v>
      </c>
      <c r="AU29" s="80">
        <v>39.083157000000028</v>
      </c>
      <c r="AV29" s="80">
        <v>40.184431000000131</v>
      </c>
      <c r="AW29" s="80">
        <v>41.660534000000098</v>
      </c>
      <c r="AX29" s="80">
        <v>43.285483999999997</v>
      </c>
      <c r="AY29" s="80">
        <v>45.298397999999906</v>
      </c>
      <c r="AZ29" s="80">
        <v>45.905945999999858</v>
      </c>
      <c r="BA29" s="80">
        <v>47.16984500000035</v>
      </c>
      <c r="BB29" s="80">
        <v>48.937789000000521</v>
      </c>
      <c r="BC29" s="80">
        <v>48.191112999999859</v>
      </c>
      <c r="BD29" s="80">
        <v>48.67064500000015</v>
      </c>
      <c r="BE29" s="80">
        <v>47.686932999999954</v>
      </c>
      <c r="BF29" s="80">
        <v>47.907477000000199</v>
      </c>
      <c r="BG29" s="80">
        <v>49.540415000000394</v>
      </c>
      <c r="BH29" s="80">
        <v>48.014721000000009</v>
      </c>
      <c r="BI29" s="136">
        <f t="shared" si="1"/>
        <v>-3.0796956384002296E-2</v>
      </c>
      <c r="BK29" s="92"/>
      <c r="BL29" s="92"/>
      <c r="BM29" s="92"/>
      <c r="BN29" s="92"/>
      <c r="BO29" s="92"/>
      <c r="BP29" s="92"/>
    </row>
    <row r="30" spans="1:281" ht="14" hidden="1" outlineLevel="1">
      <c r="A30" s="100" t="s">
        <v>152</v>
      </c>
      <c r="B30" s="101" t="s">
        <v>150</v>
      </c>
      <c r="C30" s="102"/>
      <c r="D30" s="103" t="s">
        <v>193</v>
      </c>
      <c r="E30" s="103" t="s">
        <v>193</v>
      </c>
      <c r="F30" s="103" t="s">
        <v>193</v>
      </c>
      <c r="G30" s="103" t="s">
        <v>193</v>
      </c>
      <c r="H30" s="103" t="s">
        <v>193</v>
      </c>
      <c r="I30" s="103" t="s">
        <v>193</v>
      </c>
      <c r="J30" s="103" t="s">
        <v>193</v>
      </c>
      <c r="K30" s="103" t="s">
        <v>193</v>
      </c>
      <c r="L30" s="103" t="s">
        <v>193</v>
      </c>
      <c r="M30" s="103" t="s">
        <v>193</v>
      </c>
      <c r="N30" s="103" t="s">
        <v>193</v>
      </c>
      <c r="O30" s="103" t="s">
        <v>193</v>
      </c>
      <c r="P30" s="103" t="s">
        <v>193</v>
      </c>
      <c r="Q30" s="103" t="s">
        <v>193</v>
      </c>
      <c r="R30" s="103" t="s">
        <v>193</v>
      </c>
      <c r="S30" s="103" t="s">
        <v>193</v>
      </c>
      <c r="T30" s="103" t="s">
        <v>193</v>
      </c>
      <c r="U30" s="103" t="s">
        <v>193</v>
      </c>
      <c r="V30" s="103" t="s">
        <v>193</v>
      </c>
      <c r="W30" s="103" t="s">
        <v>193</v>
      </c>
      <c r="X30" s="103" t="s">
        <v>193</v>
      </c>
      <c r="Y30" s="103" t="s">
        <v>193</v>
      </c>
      <c r="Z30" s="103" t="s">
        <v>193</v>
      </c>
      <c r="AA30" s="103" t="s">
        <v>193</v>
      </c>
      <c r="AB30" s="103" t="s">
        <v>193</v>
      </c>
      <c r="AC30" s="103" t="s">
        <v>193</v>
      </c>
      <c r="AD30" s="103" t="s">
        <v>193</v>
      </c>
      <c r="AE30" s="104">
        <v>15.457519000000048</v>
      </c>
      <c r="AF30" s="104">
        <v>15.648674</v>
      </c>
      <c r="AG30" s="104">
        <v>15.720369000000005</v>
      </c>
      <c r="AH30" s="104">
        <v>13.388975999999957</v>
      </c>
      <c r="AI30" s="104">
        <v>14.398583000000031</v>
      </c>
      <c r="AJ30" s="104">
        <v>18.267224999999939</v>
      </c>
      <c r="AK30" s="104">
        <v>20.703641999999945</v>
      </c>
      <c r="AL30" s="104">
        <v>23.608512999999959</v>
      </c>
      <c r="AM30" s="104">
        <v>27.520807000000048</v>
      </c>
      <c r="AN30" s="104">
        <v>29.042882999999904</v>
      </c>
      <c r="AO30" s="104">
        <v>32.012290999999891</v>
      </c>
      <c r="AP30" s="104">
        <v>35.253889999999842</v>
      </c>
      <c r="AQ30" s="104">
        <v>33.139661000000046</v>
      </c>
      <c r="AR30" s="104">
        <v>34.110046000000125</v>
      </c>
      <c r="AS30" s="104">
        <v>37.370434000000046</v>
      </c>
      <c r="AT30" s="104">
        <v>36.156577999999854</v>
      </c>
      <c r="AU30" s="104">
        <v>38.407925999999861</v>
      </c>
      <c r="AV30" s="104">
        <v>39.237780000000043</v>
      </c>
      <c r="AW30" s="104">
        <v>40.372571000000107</v>
      </c>
      <c r="AX30" s="104">
        <v>41.711778999999865</v>
      </c>
      <c r="AY30" s="104">
        <v>43.679569000000015</v>
      </c>
      <c r="AZ30" s="104">
        <v>43.836189999999988</v>
      </c>
      <c r="BA30" s="104">
        <v>45.687733000000094</v>
      </c>
      <c r="BB30" s="104">
        <v>47.067187999999987</v>
      </c>
      <c r="BC30" s="104">
        <v>46.866441000000236</v>
      </c>
      <c r="BD30" s="104">
        <v>46.973453999999947</v>
      </c>
      <c r="BE30" s="104">
        <v>46.302250999999998</v>
      </c>
      <c r="BF30" s="104">
        <v>46.508470000000003</v>
      </c>
      <c r="BG30" s="104">
        <v>48.130293999999999</v>
      </c>
      <c r="BH30" s="104">
        <v>46.384144999999997</v>
      </c>
      <c r="BI30" s="136">
        <f t="shared" si="1"/>
        <v>-3.6279624637239959E-2</v>
      </c>
      <c r="BJ30" s="95"/>
      <c r="BK30" s="92"/>
      <c r="BL30" s="92"/>
      <c r="BM30" s="92"/>
      <c r="BN30" s="92"/>
      <c r="BO30" s="92"/>
      <c r="BP30" s="92"/>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c r="IO30" s="96"/>
      <c r="IP30" s="96"/>
      <c r="IQ30" s="96"/>
      <c r="IR30" s="96"/>
      <c r="IS30" s="96"/>
      <c r="IT30" s="96"/>
      <c r="IU30" s="96"/>
      <c r="IV30" s="96"/>
      <c r="IW30" s="96"/>
      <c r="IX30" s="96"/>
      <c r="IY30" s="96"/>
      <c r="IZ30" s="96"/>
      <c r="JA30" s="96"/>
      <c r="JB30" s="96"/>
      <c r="JC30" s="96"/>
      <c r="JD30" s="96"/>
      <c r="JE30" s="96"/>
      <c r="JF30" s="96"/>
      <c r="JG30" s="96"/>
      <c r="JH30" s="96"/>
      <c r="JI30" s="96"/>
      <c r="JJ30" s="96"/>
      <c r="JK30" s="96"/>
      <c r="JL30" s="96"/>
      <c r="JM30" s="96"/>
      <c r="JN30" s="96"/>
      <c r="JO30" s="96"/>
      <c r="JP30" s="96"/>
      <c r="JQ30" s="96"/>
      <c r="JR30" s="96"/>
      <c r="JS30" s="96"/>
      <c r="JT30" s="96"/>
      <c r="JU30" s="96"/>
    </row>
    <row r="31" spans="1:281" ht="14" hidden="1" outlineLevel="1">
      <c r="A31" s="100" t="s">
        <v>153</v>
      </c>
      <c r="B31" s="101" t="s">
        <v>151</v>
      </c>
      <c r="C31" s="102"/>
      <c r="D31" s="94" t="s">
        <v>193</v>
      </c>
      <c r="E31" s="94" t="s">
        <v>193</v>
      </c>
      <c r="F31" s="94" t="s">
        <v>193</v>
      </c>
      <c r="G31" s="94" t="s">
        <v>193</v>
      </c>
      <c r="H31" s="94" t="s">
        <v>193</v>
      </c>
      <c r="I31" s="94" t="s">
        <v>193</v>
      </c>
      <c r="J31" s="94" t="s">
        <v>193</v>
      </c>
      <c r="K31" s="94" t="s">
        <v>193</v>
      </c>
      <c r="L31" s="94" t="s">
        <v>193</v>
      </c>
      <c r="M31" s="94" t="s">
        <v>193</v>
      </c>
      <c r="N31" s="94" t="s">
        <v>193</v>
      </c>
      <c r="O31" s="94" t="s">
        <v>193</v>
      </c>
      <c r="P31" s="94" t="s">
        <v>193</v>
      </c>
      <c r="Q31" s="94" t="s">
        <v>193</v>
      </c>
      <c r="R31" s="94" t="s">
        <v>193</v>
      </c>
      <c r="S31" s="94" t="s">
        <v>193</v>
      </c>
      <c r="T31" s="94" t="s">
        <v>193</v>
      </c>
      <c r="U31" s="94" t="s">
        <v>193</v>
      </c>
      <c r="V31" s="94" t="s">
        <v>193</v>
      </c>
      <c r="W31" s="94" t="s">
        <v>193</v>
      </c>
      <c r="X31" s="94" t="s">
        <v>193</v>
      </c>
      <c r="Y31" s="94" t="s">
        <v>193</v>
      </c>
      <c r="Z31" s="94" t="s">
        <v>193</v>
      </c>
      <c r="AA31" s="94" t="s">
        <v>193</v>
      </c>
      <c r="AB31" s="94" t="s">
        <v>193</v>
      </c>
      <c r="AC31" s="94" t="s">
        <v>193</v>
      </c>
      <c r="AD31" s="94" t="s">
        <v>193</v>
      </c>
      <c r="AE31" s="94">
        <v>0.30435099999999693</v>
      </c>
      <c r="AF31" s="94">
        <v>0.36157400000007556</v>
      </c>
      <c r="AG31" s="94">
        <v>0.17733000000009724</v>
      </c>
      <c r="AH31" s="94">
        <v>0.14428800000013098</v>
      </c>
      <c r="AI31" s="94">
        <v>0.28986700000007204</v>
      </c>
      <c r="AJ31" s="94">
        <v>0.91346700000008241</v>
      </c>
      <c r="AK31" s="94">
        <v>0.81689600000015616</v>
      </c>
      <c r="AL31" s="94">
        <v>1.0341179999999781</v>
      </c>
      <c r="AM31" s="94">
        <v>1.1625490000000127</v>
      </c>
      <c r="AN31" s="94">
        <v>1.1746669999998858</v>
      </c>
      <c r="AO31" s="94">
        <v>1.5210470000001806</v>
      </c>
      <c r="AP31" s="94">
        <v>1.7782979999999498</v>
      </c>
      <c r="AQ31" s="94">
        <v>0.8163240000001224</v>
      </c>
      <c r="AR31" s="94">
        <v>0.58566800000016883</v>
      </c>
      <c r="AS31" s="94">
        <v>0.66141000000015993</v>
      </c>
      <c r="AT31" s="94">
        <v>0.82162900000014361</v>
      </c>
      <c r="AU31" s="94">
        <v>0.67523200000016459</v>
      </c>
      <c r="AV31" s="94">
        <v>0.94665099999986069</v>
      </c>
      <c r="AW31" s="94">
        <v>1.287962999999877</v>
      </c>
      <c r="AX31" s="94">
        <v>1.5737050000000181</v>
      </c>
      <c r="AY31" s="94">
        <v>1.6188290000000052</v>
      </c>
      <c r="AZ31" s="94">
        <v>2.069756000000325</v>
      </c>
      <c r="BA31" s="94">
        <v>1.4821119999996881</v>
      </c>
      <c r="BB31" s="94">
        <v>1.8706019999997352</v>
      </c>
      <c r="BC31" s="94">
        <v>1.3246730000003026</v>
      </c>
      <c r="BD31" s="94">
        <v>1.6971909999997479</v>
      </c>
      <c r="BE31" s="94">
        <v>1.3846810000000001</v>
      </c>
      <c r="BF31" s="94">
        <v>1.3990069999999999</v>
      </c>
      <c r="BG31" s="94">
        <v>1.410121</v>
      </c>
      <c r="BH31" s="94">
        <v>1.630576</v>
      </c>
      <c r="BI31" s="136">
        <f t="shared" si="1"/>
        <v>0.15633764762031066</v>
      </c>
      <c r="BJ31" s="95"/>
      <c r="BK31" s="92"/>
      <c r="BL31" s="92"/>
      <c r="BM31" s="92"/>
      <c r="BN31" s="92"/>
      <c r="BO31" s="92"/>
      <c r="BP31" s="92"/>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c r="IR31" s="96"/>
      <c r="IS31" s="96"/>
      <c r="IT31" s="96"/>
      <c r="IU31" s="96"/>
      <c r="IV31" s="96"/>
      <c r="IW31" s="96"/>
      <c r="IX31" s="96"/>
      <c r="IY31" s="96"/>
      <c r="IZ31" s="96"/>
      <c r="JA31" s="96"/>
      <c r="JB31" s="96"/>
      <c r="JC31" s="96"/>
      <c r="JD31" s="96"/>
      <c r="JE31" s="96"/>
      <c r="JF31" s="96"/>
      <c r="JG31" s="96"/>
      <c r="JH31" s="96"/>
      <c r="JI31" s="96"/>
      <c r="JJ31" s="96"/>
      <c r="JK31" s="96"/>
      <c r="JL31" s="96"/>
      <c r="JM31" s="96"/>
      <c r="JN31" s="96"/>
      <c r="JO31" s="96"/>
      <c r="JP31" s="96"/>
      <c r="JQ31" s="96"/>
      <c r="JR31" s="96"/>
      <c r="JS31" s="96"/>
      <c r="JT31" s="96"/>
      <c r="JU31" s="96"/>
    </row>
    <row r="32" spans="1:281" s="76" customFormat="1" ht="30" customHeight="1" collapsed="1">
      <c r="A32" s="83" t="s">
        <v>99</v>
      </c>
      <c r="B32" s="84" t="s">
        <v>100</v>
      </c>
      <c r="C32" s="79"/>
      <c r="D32" s="74">
        <v>26.23</v>
      </c>
      <c r="E32" s="74">
        <v>55.5</v>
      </c>
      <c r="F32" s="74">
        <v>46.900000000000006</v>
      </c>
      <c r="G32" s="74">
        <v>48.4</v>
      </c>
      <c r="H32" s="74">
        <v>48.3</v>
      </c>
      <c r="I32" s="74">
        <v>70.5</v>
      </c>
      <c r="J32" s="74">
        <v>78.099999999999994</v>
      </c>
      <c r="K32" s="74">
        <v>55</v>
      </c>
      <c r="L32" s="74">
        <v>57.1</v>
      </c>
      <c r="M32" s="74">
        <v>54.2</v>
      </c>
      <c r="N32" s="74">
        <v>56.468026999999999</v>
      </c>
      <c r="O32" s="74">
        <v>66.765000000000001</v>
      </c>
      <c r="P32" s="74">
        <v>68.265873999999997</v>
      </c>
      <c r="Q32" s="74">
        <v>67.367277999999999</v>
      </c>
      <c r="R32" s="74">
        <v>71.956918999999999</v>
      </c>
      <c r="S32" s="74">
        <v>74.111954999999995</v>
      </c>
      <c r="T32" s="74">
        <v>92.673511999999988</v>
      </c>
      <c r="U32" s="74">
        <v>102.318264</v>
      </c>
      <c r="V32" s="74">
        <v>123.115329</v>
      </c>
      <c r="W32" s="74">
        <v>132.40094299999998</v>
      </c>
      <c r="X32" s="74">
        <v>150.056859</v>
      </c>
      <c r="Y32" s="74">
        <v>214.865071</v>
      </c>
      <c r="Z32" s="74">
        <v>238.82150100000001</v>
      </c>
      <c r="AA32" s="74">
        <v>266.75892499999998</v>
      </c>
      <c r="AB32" s="74">
        <v>309.27557000000002</v>
      </c>
      <c r="AC32" s="74">
        <v>358.82545299999998</v>
      </c>
      <c r="AD32" s="74">
        <v>425.95917900000001</v>
      </c>
      <c r="AE32" s="74">
        <v>494.323846</v>
      </c>
      <c r="AF32" s="74">
        <v>545.39055299999995</v>
      </c>
      <c r="AG32" s="74">
        <v>582.65543700000001</v>
      </c>
      <c r="AH32" s="74">
        <v>578.381934</v>
      </c>
      <c r="AI32" s="74">
        <v>653.17934200000002</v>
      </c>
      <c r="AJ32" s="74">
        <v>722.712222</v>
      </c>
      <c r="AK32" s="74">
        <v>797.884365</v>
      </c>
      <c r="AL32" s="74">
        <v>847.19916999999998</v>
      </c>
      <c r="AM32" s="74">
        <v>908.76417200000003</v>
      </c>
      <c r="AN32" s="74">
        <v>1003.0423050000001</v>
      </c>
      <c r="AO32" s="74">
        <v>1098.6485170000001</v>
      </c>
      <c r="AP32" s="74">
        <v>1196.529828</v>
      </c>
      <c r="AQ32" s="74">
        <v>1286.313073</v>
      </c>
      <c r="AR32" s="74">
        <v>1349.2841450000001</v>
      </c>
      <c r="AS32" s="74">
        <v>1419.1883069999999</v>
      </c>
      <c r="AT32" s="74">
        <v>1608.1364850000002</v>
      </c>
      <c r="AU32" s="74">
        <v>1696.082054</v>
      </c>
      <c r="AV32" s="74">
        <v>1751.1094800000001</v>
      </c>
      <c r="AW32" s="74">
        <v>1836.8551709999999</v>
      </c>
      <c r="AX32" s="74">
        <v>1911.412237</v>
      </c>
      <c r="AY32" s="74">
        <v>1923.2382009999999</v>
      </c>
      <c r="AZ32" s="74">
        <v>1966.6394009999999</v>
      </c>
      <c r="BA32" s="74">
        <v>2003.706128</v>
      </c>
      <c r="BB32" s="74">
        <v>2044.88914</v>
      </c>
      <c r="BC32" s="74">
        <v>2032.2570659999999</v>
      </c>
      <c r="BD32" s="74">
        <v>2087.286654</v>
      </c>
      <c r="BE32" s="74">
        <v>2141.6072709999999</v>
      </c>
      <c r="BF32" s="74">
        <v>2200.3516890000001</v>
      </c>
      <c r="BG32" s="74">
        <v>2282.1902420000001</v>
      </c>
      <c r="BH32" s="74">
        <v>2323.4374480000001</v>
      </c>
      <c r="BI32" s="133">
        <f t="shared" si="1"/>
        <v>1.8073517816750005E-2</v>
      </c>
      <c r="BJ32" s="75"/>
    </row>
    <row r="33" spans="1:281">
      <c r="A33" s="93" t="s">
        <v>152</v>
      </c>
      <c r="B33" s="77" t="s">
        <v>150</v>
      </c>
      <c r="C33" s="79"/>
      <c r="D33" s="94" t="s">
        <v>193</v>
      </c>
      <c r="E33" s="94" t="s">
        <v>193</v>
      </c>
      <c r="F33" s="94" t="s">
        <v>193</v>
      </c>
      <c r="G33" s="94" t="s">
        <v>193</v>
      </c>
      <c r="H33" s="94" t="s">
        <v>193</v>
      </c>
      <c r="I33" s="94" t="s">
        <v>193</v>
      </c>
      <c r="J33" s="94" t="s">
        <v>193</v>
      </c>
      <c r="K33" s="94" t="s">
        <v>193</v>
      </c>
      <c r="L33" s="94" t="s">
        <v>193</v>
      </c>
      <c r="M33" s="94" t="s">
        <v>193</v>
      </c>
      <c r="N33" s="94" t="s">
        <v>193</v>
      </c>
      <c r="O33" s="94" t="s">
        <v>193</v>
      </c>
      <c r="P33" s="94" t="s">
        <v>193</v>
      </c>
      <c r="Q33" s="94" t="s">
        <v>193</v>
      </c>
      <c r="R33" s="94" t="s">
        <v>193</v>
      </c>
      <c r="S33" s="94" t="s">
        <v>193</v>
      </c>
      <c r="T33" s="94" t="s">
        <v>193</v>
      </c>
      <c r="U33" s="94" t="s">
        <v>193</v>
      </c>
      <c r="V33" s="94" t="s">
        <v>193</v>
      </c>
      <c r="W33" s="94" t="s">
        <v>193</v>
      </c>
      <c r="X33" s="94" t="s">
        <v>193</v>
      </c>
      <c r="Y33" s="94" t="s">
        <v>193</v>
      </c>
      <c r="Z33" s="94" t="s">
        <v>193</v>
      </c>
      <c r="AA33" s="94" t="s">
        <v>193</v>
      </c>
      <c r="AB33" s="94" t="s">
        <v>193</v>
      </c>
      <c r="AC33" s="94" t="s">
        <v>193</v>
      </c>
      <c r="AD33" s="94" t="s">
        <v>193</v>
      </c>
      <c r="AE33" s="94">
        <v>219.320922</v>
      </c>
      <c r="AF33" s="94">
        <v>235.72943799999999</v>
      </c>
      <c r="AG33" s="94">
        <v>251.10360600000001</v>
      </c>
      <c r="AH33" s="94">
        <v>228.59057200000001</v>
      </c>
      <c r="AI33" s="94">
        <v>276.70188999999999</v>
      </c>
      <c r="AJ33" s="94">
        <v>317.13395400000002</v>
      </c>
      <c r="AK33" s="94">
        <v>364.80199800000003</v>
      </c>
      <c r="AL33" s="94">
        <v>395.10714400000001</v>
      </c>
      <c r="AM33" s="94">
        <v>437.28722499999998</v>
      </c>
      <c r="AN33" s="94">
        <v>495.37110100000001</v>
      </c>
      <c r="AO33" s="94">
        <v>560.45455900000002</v>
      </c>
      <c r="AP33" s="94">
        <v>619.99516600000004</v>
      </c>
      <c r="AQ33" s="94">
        <v>677.76222600000006</v>
      </c>
      <c r="AR33" s="94">
        <v>719.70034399999997</v>
      </c>
      <c r="AS33" s="94">
        <v>754.88599699999997</v>
      </c>
      <c r="AT33" s="94">
        <v>767.82650799999999</v>
      </c>
      <c r="AU33" s="94">
        <v>804.42691600000001</v>
      </c>
      <c r="AV33" s="94">
        <v>819.51021200000002</v>
      </c>
      <c r="AW33" s="94">
        <v>866.08645200000001</v>
      </c>
      <c r="AX33" s="94">
        <v>885.38751500000001</v>
      </c>
      <c r="AY33" s="94">
        <v>910.412555</v>
      </c>
      <c r="AZ33" s="94">
        <v>934.45803799999999</v>
      </c>
      <c r="BA33" s="94">
        <v>956.11916199999996</v>
      </c>
      <c r="BB33" s="94">
        <v>980.807321</v>
      </c>
      <c r="BC33" s="94">
        <v>997.82440299999996</v>
      </c>
      <c r="BD33" s="94">
        <v>1026.0338099999999</v>
      </c>
      <c r="BE33" s="94">
        <v>1067.891474</v>
      </c>
      <c r="BF33" s="94">
        <v>1107.0313920000001</v>
      </c>
      <c r="BG33" s="94">
        <v>1188.0225190000001</v>
      </c>
      <c r="BH33" s="94">
        <v>1221.3134150000001</v>
      </c>
      <c r="BI33" s="136">
        <f t="shared" si="1"/>
        <v>2.8022108560721626E-2</v>
      </c>
      <c r="BJ33" s="95"/>
      <c r="BK33" s="95"/>
      <c r="BL33" s="95"/>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c r="IR33" s="96"/>
      <c r="IS33" s="96"/>
      <c r="IT33" s="96"/>
      <c r="IU33" s="96"/>
      <c r="IV33" s="96"/>
      <c r="IW33" s="96"/>
      <c r="IX33" s="96"/>
      <c r="IY33" s="96"/>
      <c r="IZ33" s="96"/>
      <c r="JA33" s="96"/>
      <c r="JB33" s="96"/>
      <c r="JC33" s="96"/>
      <c r="JD33" s="96"/>
      <c r="JE33" s="96"/>
      <c r="JF33" s="96"/>
      <c r="JG33" s="96"/>
      <c r="JH33" s="96"/>
      <c r="JI33" s="96"/>
      <c r="JJ33" s="96"/>
      <c r="JK33" s="96"/>
      <c r="JL33" s="96"/>
      <c r="JM33" s="96"/>
      <c r="JN33" s="96"/>
      <c r="JO33" s="96"/>
      <c r="JP33" s="96"/>
      <c r="JQ33" s="96"/>
      <c r="JR33" s="96"/>
      <c r="JS33" s="96"/>
      <c r="JT33" s="96"/>
      <c r="JU33" s="96"/>
    </row>
    <row r="34" spans="1:281">
      <c r="A34" s="93" t="s">
        <v>153</v>
      </c>
      <c r="B34" s="77" t="s">
        <v>151</v>
      </c>
      <c r="C34" s="79"/>
      <c r="D34" s="94" t="s">
        <v>193</v>
      </c>
      <c r="E34" s="94" t="s">
        <v>193</v>
      </c>
      <c r="F34" s="94" t="s">
        <v>193</v>
      </c>
      <c r="G34" s="94" t="s">
        <v>193</v>
      </c>
      <c r="H34" s="94" t="s">
        <v>193</v>
      </c>
      <c r="I34" s="94" t="s">
        <v>193</v>
      </c>
      <c r="J34" s="94" t="s">
        <v>193</v>
      </c>
      <c r="K34" s="94" t="s">
        <v>193</v>
      </c>
      <c r="L34" s="94" t="s">
        <v>193</v>
      </c>
      <c r="M34" s="94" t="s">
        <v>193</v>
      </c>
      <c r="N34" s="94" t="s">
        <v>193</v>
      </c>
      <c r="O34" s="94" t="s">
        <v>193</v>
      </c>
      <c r="P34" s="94" t="s">
        <v>193</v>
      </c>
      <c r="Q34" s="94" t="s">
        <v>193</v>
      </c>
      <c r="R34" s="94" t="s">
        <v>193</v>
      </c>
      <c r="S34" s="94" t="s">
        <v>193</v>
      </c>
      <c r="T34" s="94" t="s">
        <v>193</v>
      </c>
      <c r="U34" s="94" t="s">
        <v>193</v>
      </c>
      <c r="V34" s="94" t="s">
        <v>193</v>
      </c>
      <c r="W34" s="94" t="s">
        <v>193</v>
      </c>
      <c r="X34" s="94" t="s">
        <v>193</v>
      </c>
      <c r="Y34" s="94" t="s">
        <v>193</v>
      </c>
      <c r="Z34" s="94" t="s">
        <v>193</v>
      </c>
      <c r="AA34" s="94" t="s">
        <v>193</v>
      </c>
      <c r="AB34" s="94" t="s">
        <v>193</v>
      </c>
      <c r="AC34" s="94" t="s">
        <v>193</v>
      </c>
      <c r="AD34" s="94" t="s">
        <v>193</v>
      </c>
      <c r="AE34" s="94">
        <v>275.00292400000001</v>
      </c>
      <c r="AF34" s="94">
        <v>309.661225</v>
      </c>
      <c r="AG34" s="94">
        <v>331.55183099999999</v>
      </c>
      <c r="AH34" s="94">
        <v>349.77596799999998</v>
      </c>
      <c r="AI34" s="94">
        <v>376.48599899999999</v>
      </c>
      <c r="AJ34" s="94">
        <v>405.57826799999998</v>
      </c>
      <c r="AK34" s="94">
        <v>433.08236699999998</v>
      </c>
      <c r="AL34" s="94">
        <v>452.09202599999998</v>
      </c>
      <c r="AM34" s="94">
        <v>471.476947</v>
      </c>
      <c r="AN34" s="94">
        <v>507.67120399999999</v>
      </c>
      <c r="AO34" s="94">
        <v>538.19395799999995</v>
      </c>
      <c r="AP34" s="94">
        <v>576.53466200000003</v>
      </c>
      <c r="AQ34" s="94">
        <v>608.55084699999998</v>
      </c>
      <c r="AR34" s="94">
        <v>629.58380099999999</v>
      </c>
      <c r="AS34" s="94">
        <v>664.30231000000003</v>
      </c>
      <c r="AT34" s="94">
        <v>840.309977</v>
      </c>
      <c r="AU34" s="94">
        <v>891.65513799999997</v>
      </c>
      <c r="AV34" s="94">
        <v>931.59926800000005</v>
      </c>
      <c r="AW34" s="94">
        <v>970.76871900000003</v>
      </c>
      <c r="AX34" s="94">
        <v>1026.0247220000001</v>
      </c>
      <c r="AY34" s="94">
        <v>1012.825646</v>
      </c>
      <c r="AZ34" s="94">
        <v>1032.1813629999999</v>
      </c>
      <c r="BA34" s="94">
        <v>1047.5869660000001</v>
      </c>
      <c r="BB34" s="94">
        <v>1064.081819</v>
      </c>
      <c r="BC34" s="94">
        <v>1034.4326639999999</v>
      </c>
      <c r="BD34" s="94">
        <v>1061.2528440000001</v>
      </c>
      <c r="BE34" s="94">
        <v>1073.7157970000001</v>
      </c>
      <c r="BF34" s="94">
        <v>1093.320297</v>
      </c>
      <c r="BG34" s="94">
        <v>1094.167723</v>
      </c>
      <c r="BH34" s="94">
        <v>1102.1240330000001</v>
      </c>
      <c r="BI34" s="136">
        <f t="shared" si="1"/>
        <v>7.2715634292202843E-3</v>
      </c>
      <c r="BJ34" s="95"/>
      <c r="BK34" s="95"/>
      <c r="BL34" s="95"/>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c r="IW34" s="96"/>
      <c r="IX34" s="96"/>
      <c r="IY34" s="96"/>
      <c r="IZ34" s="96"/>
      <c r="JA34" s="96"/>
      <c r="JB34" s="96"/>
      <c r="JC34" s="96"/>
      <c r="JD34" s="96"/>
      <c r="JE34" s="96"/>
      <c r="JF34" s="96"/>
      <c r="JG34" s="96"/>
      <c r="JH34" s="96"/>
      <c r="JI34" s="96"/>
      <c r="JJ34" s="96"/>
      <c r="JK34" s="96"/>
      <c r="JL34" s="96"/>
      <c r="JM34" s="96"/>
      <c r="JN34" s="96"/>
      <c r="JO34" s="96"/>
      <c r="JP34" s="96"/>
      <c r="JQ34" s="96"/>
      <c r="JR34" s="96"/>
      <c r="JS34" s="96"/>
      <c r="JT34" s="96"/>
      <c r="JU34" s="96"/>
    </row>
    <row r="35" spans="1:281" s="89" customFormat="1" ht="30" customHeight="1">
      <c r="A35" s="85" t="s">
        <v>114</v>
      </c>
      <c r="B35" s="85" t="s">
        <v>115</v>
      </c>
      <c r="C35" s="87" t="s">
        <v>158</v>
      </c>
      <c r="D35" s="88">
        <v>152.69999999999999</v>
      </c>
      <c r="E35" s="88">
        <v>281.89999999999998</v>
      </c>
      <c r="F35" s="88">
        <v>243.7</v>
      </c>
      <c r="G35" s="88">
        <v>236.60000000000002</v>
      </c>
      <c r="H35" s="88">
        <v>234.9</v>
      </c>
      <c r="I35" s="88">
        <v>389.29999999999995</v>
      </c>
      <c r="J35" s="88">
        <v>439.9</v>
      </c>
      <c r="K35" s="88">
        <v>295.2</v>
      </c>
      <c r="L35" s="88">
        <v>318</v>
      </c>
      <c r="M35" s="88">
        <v>299.10000000000002</v>
      </c>
      <c r="N35" s="88">
        <v>313.77828099999999</v>
      </c>
      <c r="O35" s="88">
        <v>375.404</v>
      </c>
      <c r="P35" s="88">
        <v>388.66771299999999</v>
      </c>
      <c r="Q35" s="88">
        <v>392.32348100000002</v>
      </c>
      <c r="R35" s="88">
        <v>414.62475700000005</v>
      </c>
      <c r="S35" s="88">
        <v>425.39917700000001</v>
      </c>
      <c r="T35" s="88">
        <v>543.67633899999998</v>
      </c>
      <c r="U35" s="88">
        <v>581.42334800000003</v>
      </c>
      <c r="V35" s="88">
        <v>675.85851600000001</v>
      </c>
      <c r="W35" s="88">
        <v>702.1445389999999</v>
      </c>
      <c r="X35" s="88">
        <v>777.76907900000003</v>
      </c>
      <c r="Y35" s="88">
        <v>1057.6356430000001</v>
      </c>
      <c r="Z35" s="88">
        <v>1152.9983319999999</v>
      </c>
      <c r="AA35" s="88">
        <v>1243.4263489999998</v>
      </c>
      <c r="AB35" s="88">
        <v>1433.636669</v>
      </c>
      <c r="AC35" s="88">
        <v>1637.773447</v>
      </c>
      <c r="AD35" s="88">
        <v>1894.4232690000001</v>
      </c>
      <c r="AE35" s="88">
        <v>2035.723958</v>
      </c>
      <c r="AF35" s="88">
        <v>2112.404</v>
      </c>
      <c r="AG35" s="88">
        <v>2157.624691</v>
      </c>
      <c r="AH35" s="88">
        <v>1904.4656249999998</v>
      </c>
      <c r="AI35" s="88">
        <v>2029.5726180000001</v>
      </c>
      <c r="AJ35" s="88">
        <v>2142.9326410000003</v>
      </c>
      <c r="AK35" s="88">
        <v>2236.9454559999999</v>
      </c>
      <c r="AL35" s="88">
        <v>2288.2401</v>
      </c>
      <c r="AM35" s="88">
        <v>2351.209691</v>
      </c>
      <c r="AN35" s="88">
        <v>2527.8030280000003</v>
      </c>
      <c r="AO35" s="88">
        <v>2671.272238</v>
      </c>
      <c r="AP35" s="88">
        <v>2847.4545180000005</v>
      </c>
      <c r="AQ35" s="88">
        <v>2981.7073439999999</v>
      </c>
      <c r="AR35" s="88">
        <v>3080.3172199999999</v>
      </c>
      <c r="AS35" s="88">
        <v>3246.2396879999997</v>
      </c>
      <c r="AT35" s="88">
        <v>3679.8175419999998</v>
      </c>
      <c r="AU35" s="88">
        <v>3905.7394840000002</v>
      </c>
      <c r="AV35" s="88">
        <v>4074.706862</v>
      </c>
      <c r="AW35" s="88">
        <v>4275.9018670000005</v>
      </c>
      <c r="AX35" s="88">
        <v>4435.920083</v>
      </c>
      <c r="AY35" s="88">
        <v>4527.8598050000001</v>
      </c>
      <c r="AZ35" s="88">
        <v>4678.7174689999993</v>
      </c>
      <c r="BA35" s="88">
        <v>4782.1076910000002</v>
      </c>
      <c r="BB35" s="88">
        <v>4901.3464089999998</v>
      </c>
      <c r="BC35" s="88">
        <v>4938.9673810000004</v>
      </c>
      <c r="BD35" s="88">
        <v>5043.5772939999997</v>
      </c>
      <c r="BE35" s="88">
        <v>5199.1835279999996</v>
      </c>
      <c r="BF35" s="88">
        <v>5367.9138789999997</v>
      </c>
      <c r="BG35" s="88">
        <v>5442.8359209999999</v>
      </c>
      <c r="BH35" s="88">
        <v>5493.3645530000003</v>
      </c>
      <c r="BI35" s="135">
        <f t="shared" si="1"/>
        <v>9.2835118922190395E-3</v>
      </c>
    </row>
    <row r="36" spans="1:281" ht="13">
      <c r="A36" s="85" t="s">
        <v>204</v>
      </c>
      <c r="B36" s="85" t="s">
        <v>205</v>
      </c>
      <c r="C36" s="79"/>
      <c r="D36" s="94" t="s">
        <v>3</v>
      </c>
      <c r="E36" s="94" t="s">
        <v>3</v>
      </c>
      <c r="F36" s="94" t="s">
        <v>3</v>
      </c>
      <c r="G36" s="94" t="s">
        <v>3</v>
      </c>
      <c r="H36" s="94" t="s">
        <v>3</v>
      </c>
      <c r="I36" s="94" t="s">
        <v>3</v>
      </c>
      <c r="J36" s="94" t="s">
        <v>3</v>
      </c>
      <c r="K36" s="94" t="s">
        <v>3</v>
      </c>
      <c r="L36" s="94" t="s">
        <v>3</v>
      </c>
      <c r="M36" s="94" t="s">
        <v>3</v>
      </c>
      <c r="N36" s="94" t="s">
        <v>3</v>
      </c>
      <c r="O36" s="94" t="s">
        <v>3</v>
      </c>
      <c r="P36" s="94" t="s">
        <v>3</v>
      </c>
      <c r="Q36" s="94" t="s">
        <v>3</v>
      </c>
      <c r="R36" s="94" t="s">
        <v>3</v>
      </c>
      <c r="S36" s="94" t="s">
        <v>3</v>
      </c>
      <c r="T36" s="94" t="s">
        <v>3</v>
      </c>
      <c r="U36" s="94" t="s">
        <v>3</v>
      </c>
      <c r="V36" s="94" t="s">
        <v>3</v>
      </c>
      <c r="W36" s="94" t="s">
        <v>3</v>
      </c>
      <c r="X36" s="94" t="s">
        <v>3</v>
      </c>
      <c r="Y36" s="94" t="s">
        <v>3</v>
      </c>
      <c r="Z36" s="94" t="s">
        <v>3</v>
      </c>
      <c r="AA36" s="94" t="s">
        <v>3</v>
      </c>
      <c r="AB36" s="94" t="s">
        <v>3</v>
      </c>
      <c r="AC36" s="94" t="s">
        <v>3</v>
      </c>
      <c r="AD36" s="94" t="s">
        <v>3</v>
      </c>
      <c r="AE36" s="94" t="s">
        <v>3</v>
      </c>
      <c r="AF36" s="94" t="s">
        <v>3</v>
      </c>
      <c r="AG36" s="94" t="s">
        <v>3</v>
      </c>
      <c r="AH36" s="94" t="s">
        <v>3</v>
      </c>
      <c r="AI36" s="94" t="s">
        <v>3</v>
      </c>
      <c r="AJ36" s="94" t="s">
        <v>3</v>
      </c>
      <c r="AK36" s="94" t="s">
        <v>3</v>
      </c>
      <c r="AL36" s="94" t="s">
        <v>3</v>
      </c>
      <c r="AM36" s="94" t="s">
        <v>3</v>
      </c>
      <c r="AN36" s="94" t="s">
        <v>3</v>
      </c>
      <c r="AO36" s="94" t="s">
        <v>3</v>
      </c>
      <c r="AP36" s="94" t="s">
        <v>3</v>
      </c>
      <c r="AQ36" s="94" t="s">
        <v>3</v>
      </c>
      <c r="AR36" s="94" t="s">
        <v>3</v>
      </c>
      <c r="AS36" s="94" t="s">
        <v>3</v>
      </c>
      <c r="AT36" s="94" t="s">
        <v>3</v>
      </c>
      <c r="AU36" s="94" t="s">
        <v>3</v>
      </c>
      <c r="AV36" s="94" t="s">
        <v>3</v>
      </c>
      <c r="AW36" s="94" t="s">
        <v>3</v>
      </c>
      <c r="AX36" s="94" t="s">
        <v>3</v>
      </c>
      <c r="AY36" s="94" t="s">
        <v>3</v>
      </c>
      <c r="AZ36" s="94" t="s">
        <v>3</v>
      </c>
      <c r="BA36" s="94" t="s">
        <v>3</v>
      </c>
      <c r="BB36" s="94" t="s">
        <v>3</v>
      </c>
      <c r="BC36" s="94" t="s">
        <v>3</v>
      </c>
      <c r="BD36" s="94" t="s">
        <v>3</v>
      </c>
      <c r="BE36" s="94" t="s">
        <v>3</v>
      </c>
      <c r="BF36" s="94" t="s">
        <v>3</v>
      </c>
      <c r="BG36" s="94" t="s">
        <v>3</v>
      </c>
      <c r="BH36" s="94" t="s">
        <v>3</v>
      </c>
      <c r="BI36" s="134" t="str">
        <f>IF(BF36="–","–",(BF36-BE36)/ABS(BE36))</f>
        <v>–</v>
      </c>
      <c r="BJ36" s="95"/>
      <c r="BK36" s="95"/>
      <c r="BL36" s="95"/>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c r="IW36" s="96"/>
      <c r="IX36" s="96"/>
      <c r="IY36" s="96"/>
      <c r="IZ36" s="96"/>
      <c r="JA36" s="96"/>
      <c r="JB36" s="96"/>
      <c r="JC36" s="96"/>
      <c r="JD36" s="96"/>
      <c r="JE36" s="96"/>
      <c r="JF36" s="96"/>
      <c r="JG36" s="96"/>
      <c r="JH36" s="96"/>
      <c r="JI36" s="96"/>
      <c r="JJ36" s="96"/>
      <c r="JK36" s="96"/>
      <c r="JL36" s="96"/>
      <c r="JM36" s="96"/>
      <c r="JN36" s="96"/>
      <c r="JO36" s="96"/>
      <c r="JP36" s="96"/>
      <c r="JQ36" s="96"/>
      <c r="JR36" s="96"/>
      <c r="JS36" s="96"/>
      <c r="JT36" s="96"/>
      <c r="JU36" s="96"/>
    </row>
    <row r="37" spans="1:281" ht="13">
      <c r="A37" s="85" t="s">
        <v>206</v>
      </c>
      <c r="B37" s="85" t="s">
        <v>207</v>
      </c>
      <c r="C37" s="79"/>
      <c r="D37" s="94" t="s">
        <v>3</v>
      </c>
      <c r="E37" s="94" t="s">
        <v>3</v>
      </c>
      <c r="F37" s="94" t="s">
        <v>3</v>
      </c>
      <c r="G37" s="94" t="s">
        <v>3</v>
      </c>
      <c r="H37" s="94" t="s">
        <v>3</v>
      </c>
      <c r="I37" s="94" t="s">
        <v>3</v>
      </c>
      <c r="J37" s="94" t="s">
        <v>3</v>
      </c>
      <c r="K37" s="94" t="s">
        <v>3</v>
      </c>
      <c r="L37" s="94" t="s">
        <v>3</v>
      </c>
      <c r="M37" s="94" t="s">
        <v>3</v>
      </c>
      <c r="N37" s="94" t="s">
        <v>3</v>
      </c>
      <c r="O37" s="94" t="s">
        <v>3</v>
      </c>
      <c r="P37" s="94" t="s">
        <v>3</v>
      </c>
      <c r="Q37" s="94" t="s">
        <v>3</v>
      </c>
      <c r="R37" s="94" t="s">
        <v>3</v>
      </c>
      <c r="S37" s="94" t="s">
        <v>3</v>
      </c>
      <c r="T37" s="94" t="s">
        <v>3</v>
      </c>
      <c r="U37" s="94" t="s">
        <v>3</v>
      </c>
      <c r="V37" s="94" t="s">
        <v>3</v>
      </c>
      <c r="W37" s="94" t="s">
        <v>3</v>
      </c>
      <c r="X37" s="94" t="s">
        <v>3</v>
      </c>
      <c r="Y37" s="94" t="s">
        <v>3</v>
      </c>
      <c r="Z37" s="94" t="s">
        <v>3</v>
      </c>
      <c r="AA37" s="94" t="s">
        <v>3</v>
      </c>
      <c r="AB37" s="94" t="s">
        <v>3</v>
      </c>
      <c r="AC37" s="94" t="s">
        <v>3</v>
      </c>
      <c r="AD37" s="94" t="s">
        <v>3</v>
      </c>
      <c r="AE37" s="94" t="s">
        <v>3</v>
      </c>
      <c r="AF37" s="94" t="s">
        <v>3</v>
      </c>
      <c r="AG37" s="94" t="s">
        <v>3</v>
      </c>
      <c r="AH37" s="94" t="s">
        <v>3</v>
      </c>
      <c r="AI37" s="94" t="s">
        <v>3</v>
      </c>
      <c r="AJ37" s="94" t="s">
        <v>3</v>
      </c>
      <c r="AK37" s="94" t="s">
        <v>3</v>
      </c>
      <c r="AL37" s="94" t="s">
        <v>3</v>
      </c>
      <c r="AM37" s="94" t="s">
        <v>3</v>
      </c>
      <c r="AN37" s="94" t="s">
        <v>3</v>
      </c>
      <c r="AO37" s="94" t="s">
        <v>3</v>
      </c>
      <c r="AP37" s="94" t="s">
        <v>3</v>
      </c>
      <c r="AQ37" s="94" t="s">
        <v>3</v>
      </c>
      <c r="AR37" s="94" t="s">
        <v>3</v>
      </c>
      <c r="AS37" s="94" t="s">
        <v>3</v>
      </c>
      <c r="AT37" s="94" t="s">
        <v>3</v>
      </c>
      <c r="AU37" s="94" t="s">
        <v>3</v>
      </c>
      <c r="AV37" s="94" t="s">
        <v>3</v>
      </c>
      <c r="AW37" s="94" t="s">
        <v>3</v>
      </c>
      <c r="AX37" s="94" t="s">
        <v>3</v>
      </c>
      <c r="AY37" s="94" t="s">
        <v>3</v>
      </c>
      <c r="AZ37" s="94" t="s">
        <v>3</v>
      </c>
      <c r="BA37" s="94" t="s">
        <v>3</v>
      </c>
      <c r="BB37" s="94" t="s">
        <v>3</v>
      </c>
      <c r="BC37" s="94" t="s">
        <v>3</v>
      </c>
      <c r="BD37" s="94" t="s">
        <v>3</v>
      </c>
      <c r="BE37" s="94" t="s">
        <v>3</v>
      </c>
      <c r="BF37" s="94" t="s">
        <v>3</v>
      </c>
      <c r="BG37" s="94" t="s">
        <v>3</v>
      </c>
      <c r="BH37" s="94" t="s">
        <v>3</v>
      </c>
      <c r="BI37" s="134" t="str">
        <f>IF(BF37="–","–",(BF37-BE37)/ABS(BE37))</f>
        <v>–</v>
      </c>
      <c r="BJ37" s="95"/>
      <c r="BK37" s="95"/>
      <c r="BL37" s="95"/>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c r="IW37" s="96"/>
      <c r="IX37" s="96"/>
      <c r="IY37" s="96"/>
      <c r="IZ37" s="96"/>
      <c r="JA37" s="96"/>
      <c r="JB37" s="96"/>
      <c r="JC37" s="96"/>
      <c r="JD37" s="96"/>
      <c r="JE37" s="96"/>
      <c r="JF37" s="96"/>
      <c r="JG37" s="96"/>
      <c r="JH37" s="96"/>
      <c r="JI37" s="96"/>
      <c r="JJ37" s="96"/>
      <c r="JK37" s="96"/>
      <c r="JL37" s="96"/>
      <c r="JM37" s="96"/>
      <c r="JN37" s="96"/>
      <c r="JO37" s="96"/>
      <c r="JP37" s="96"/>
      <c r="JQ37" s="96"/>
      <c r="JR37" s="96"/>
      <c r="JS37" s="96"/>
      <c r="JT37" s="96"/>
      <c r="JU37" s="96"/>
    </row>
    <row r="38" spans="1:281" ht="13">
      <c r="A38" s="85" t="s">
        <v>208</v>
      </c>
      <c r="B38" s="85" t="s">
        <v>15</v>
      </c>
      <c r="C38" s="79"/>
      <c r="D38" s="94" t="s">
        <v>3</v>
      </c>
      <c r="E38" s="94" t="s">
        <v>3</v>
      </c>
      <c r="F38" s="94" t="s">
        <v>3</v>
      </c>
      <c r="G38" s="94" t="s">
        <v>3</v>
      </c>
      <c r="H38" s="94" t="s">
        <v>3</v>
      </c>
      <c r="I38" s="94" t="s">
        <v>3</v>
      </c>
      <c r="J38" s="94" t="s">
        <v>3</v>
      </c>
      <c r="K38" s="94" t="s">
        <v>3</v>
      </c>
      <c r="L38" s="94" t="s">
        <v>3</v>
      </c>
      <c r="M38" s="94" t="s">
        <v>3</v>
      </c>
      <c r="N38" s="94" t="s">
        <v>3</v>
      </c>
      <c r="O38" s="94" t="s">
        <v>3</v>
      </c>
      <c r="P38" s="94" t="s">
        <v>3</v>
      </c>
      <c r="Q38" s="94" t="s">
        <v>3</v>
      </c>
      <c r="R38" s="94" t="s">
        <v>3</v>
      </c>
      <c r="S38" s="94" t="s">
        <v>3</v>
      </c>
      <c r="T38" s="94" t="s">
        <v>3</v>
      </c>
      <c r="U38" s="94" t="s">
        <v>3</v>
      </c>
      <c r="V38" s="94" t="s">
        <v>3</v>
      </c>
      <c r="W38" s="94" t="s">
        <v>3</v>
      </c>
      <c r="X38" s="94" t="s">
        <v>3</v>
      </c>
      <c r="Y38" s="94" t="s">
        <v>3</v>
      </c>
      <c r="Z38" s="94" t="s">
        <v>3</v>
      </c>
      <c r="AA38" s="94" t="s">
        <v>3</v>
      </c>
      <c r="AB38" s="94" t="s">
        <v>3</v>
      </c>
      <c r="AC38" s="94" t="s">
        <v>3</v>
      </c>
      <c r="AD38" s="94" t="s">
        <v>3</v>
      </c>
      <c r="AE38" s="94" t="s">
        <v>3</v>
      </c>
      <c r="AF38" s="94" t="s">
        <v>3</v>
      </c>
      <c r="AG38" s="94" t="s">
        <v>3</v>
      </c>
      <c r="AH38" s="94" t="s">
        <v>3</v>
      </c>
      <c r="AI38" s="94" t="s">
        <v>3</v>
      </c>
      <c r="AJ38" s="94" t="s">
        <v>3</v>
      </c>
      <c r="AK38" s="94" t="s">
        <v>3</v>
      </c>
      <c r="AL38" s="94" t="s">
        <v>3</v>
      </c>
      <c r="AM38" s="94" t="s">
        <v>3</v>
      </c>
      <c r="AN38" s="94" t="s">
        <v>3</v>
      </c>
      <c r="AO38" s="94" t="s">
        <v>3</v>
      </c>
      <c r="AP38" s="94" t="s">
        <v>3</v>
      </c>
      <c r="AQ38" s="94" t="s">
        <v>3</v>
      </c>
      <c r="AR38" s="94" t="s">
        <v>3</v>
      </c>
      <c r="AS38" s="94" t="s">
        <v>3</v>
      </c>
      <c r="AT38" s="94" t="s">
        <v>3</v>
      </c>
      <c r="AU38" s="94" t="s">
        <v>3</v>
      </c>
      <c r="AV38" s="94" t="s">
        <v>3</v>
      </c>
      <c r="AW38" s="94" t="s">
        <v>3</v>
      </c>
      <c r="AX38" s="94" t="s">
        <v>3</v>
      </c>
      <c r="AY38" s="94" t="s">
        <v>3</v>
      </c>
      <c r="AZ38" s="94" t="s">
        <v>3</v>
      </c>
      <c r="BA38" s="94" t="s">
        <v>3</v>
      </c>
      <c r="BB38" s="94" t="s">
        <v>3</v>
      </c>
      <c r="BC38" s="94" t="s">
        <v>3</v>
      </c>
      <c r="BD38" s="94" t="s">
        <v>3</v>
      </c>
      <c r="BE38" s="94" t="s">
        <v>3</v>
      </c>
      <c r="BF38" s="94" t="s">
        <v>3</v>
      </c>
      <c r="BG38" s="94" t="s">
        <v>3</v>
      </c>
      <c r="BH38" s="94" t="s">
        <v>3</v>
      </c>
      <c r="BI38" s="134" t="str">
        <f>IF(BF38="–","–",(BF38-BE38)/ABS(BE38))</f>
        <v>–</v>
      </c>
      <c r="BJ38" s="95"/>
      <c r="BK38" s="95"/>
      <c r="BL38" s="95"/>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c r="IR38" s="96"/>
      <c r="IS38" s="96"/>
      <c r="IT38" s="96"/>
      <c r="IU38" s="96"/>
      <c r="IV38" s="96"/>
      <c r="IW38" s="96"/>
      <c r="IX38" s="96"/>
      <c r="IY38" s="96"/>
      <c r="IZ38" s="96"/>
      <c r="JA38" s="96"/>
      <c r="JB38" s="96"/>
      <c r="JC38" s="96"/>
      <c r="JD38" s="96"/>
      <c r="JE38" s="96"/>
      <c r="JF38" s="96"/>
      <c r="JG38" s="96"/>
      <c r="JH38" s="96"/>
      <c r="JI38" s="96"/>
      <c r="JJ38" s="96"/>
      <c r="JK38" s="96"/>
      <c r="JL38" s="96"/>
      <c r="JM38" s="96"/>
      <c r="JN38" s="96"/>
      <c r="JO38" s="96"/>
      <c r="JP38" s="96"/>
      <c r="JQ38" s="96"/>
      <c r="JR38" s="96"/>
      <c r="JS38" s="96"/>
      <c r="JT38" s="96"/>
      <c r="JU38" s="96"/>
    </row>
    <row r="39" spans="1:281" s="108" customFormat="1" ht="30" customHeight="1">
      <c r="A39" s="85" t="s">
        <v>162</v>
      </c>
      <c r="B39" s="86" t="s">
        <v>161</v>
      </c>
      <c r="C39" s="87" t="s">
        <v>159</v>
      </c>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34"/>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row>
    <row r="40" spans="1:281" s="76" customFormat="1" ht="25">
      <c r="A40" s="109" t="s">
        <v>101</v>
      </c>
      <c r="B40" s="110" t="s">
        <v>102</v>
      </c>
      <c r="C40" s="111"/>
      <c r="D40" s="112">
        <v>7.3209719409892973E-2</v>
      </c>
      <c r="E40" s="112">
        <v>0.11443540234532955</v>
      </c>
      <c r="F40" s="112">
        <v>9.589881068434393E-2</v>
      </c>
      <c r="G40" s="112">
        <v>6.5601115760111572E-2</v>
      </c>
      <c r="H40" s="112">
        <v>6.2927355469408391E-2</v>
      </c>
      <c r="I40" s="112">
        <v>9.4555189700691156E-2</v>
      </c>
      <c r="J40" s="112">
        <v>9.5997983603512776E-2</v>
      </c>
      <c r="K40" s="112">
        <v>3.7368060848330248E-2</v>
      </c>
      <c r="L40" s="112">
        <v>3.6241250000000003E-2</v>
      </c>
      <c r="M40" s="112">
        <v>2.8735713112253272E-2</v>
      </c>
      <c r="N40" s="112">
        <v>2.9069977630657298E-2</v>
      </c>
      <c r="O40" s="112">
        <v>3.2512377541346255E-2</v>
      </c>
      <c r="P40" s="112">
        <v>3.2879954025819426E-2</v>
      </c>
      <c r="Q40" s="112">
        <v>3.2728957466737846E-2</v>
      </c>
      <c r="R40" s="112">
        <v>3.2544836500745557E-2</v>
      </c>
      <c r="S40" s="112">
        <v>3.2985933743990378E-2</v>
      </c>
      <c r="T40" s="112">
        <v>3.7151082810942614E-2</v>
      </c>
      <c r="U40" s="112">
        <v>3.894117838303545E-2</v>
      </c>
      <c r="V40" s="112">
        <v>3.9840204699437803E-2</v>
      </c>
      <c r="W40" s="112">
        <v>4.0274242291433983E-2</v>
      </c>
      <c r="X40" s="112">
        <v>4.1781466616079926E-2</v>
      </c>
      <c r="Y40" s="112">
        <v>5.5007902407821996E-2</v>
      </c>
      <c r="Z40" s="112">
        <v>5.6402119359336637E-2</v>
      </c>
      <c r="AA40" s="112">
        <v>5.9264519229602304E-2</v>
      </c>
      <c r="AB40" s="112">
        <v>6.3141523052732074E-2</v>
      </c>
      <c r="AC40" s="112">
        <v>6.67924229558024E-2</v>
      </c>
      <c r="AD40" s="112">
        <v>7.1303355734027365E-2</v>
      </c>
      <c r="AE40" s="112">
        <v>6.9052647913950757E-2</v>
      </c>
      <c r="AF40" s="112">
        <v>6.9338894267572296E-2</v>
      </c>
      <c r="AG40" s="112">
        <v>6.6446548677793343E-2</v>
      </c>
      <c r="AH40" s="112">
        <v>5.5176545393515131E-2</v>
      </c>
      <c r="AI40" s="112">
        <v>5.5036369551194092E-2</v>
      </c>
      <c r="AJ40" s="112">
        <v>6.2463307204990048E-2</v>
      </c>
      <c r="AK40" s="112">
        <v>6.1810797874095227E-2</v>
      </c>
      <c r="AL40" s="112">
        <v>6.1596228558336706E-2</v>
      </c>
      <c r="AM40" s="112">
        <v>5.8246959496967197E-2</v>
      </c>
      <c r="AN40" s="112">
        <v>6.1705533678443301E-2</v>
      </c>
      <c r="AO40" s="112">
        <v>6.1577236795426399E-2</v>
      </c>
      <c r="AP40" s="112">
        <v>6.4043504184861696E-2</v>
      </c>
      <c r="AQ40" s="112">
        <v>6.3860146465070503E-2</v>
      </c>
      <c r="AR40" s="112">
        <v>6.4128109716508799E-2</v>
      </c>
      <c r="AS40" s="112">
        <v>6.4480938399633481E-2</v>
      </c>
      <c r="AT40" s="112">
        <v>7.1531675061370301E-2</v>
      </c>
      <c r="AU40" s="112">
        <v>7.235218481809283E-2</v>
      </c>
      <c r="AV40" s="112">
        <v>7.4645548029964801E-2</v>
      </c>
      <c r="AW40" s="112">
        <v>7.5683972435312843E-2</v>
      </c>
      <c r="AX40" s="112">
        <v>7.6775247555131626E-2</v>
      </c>
      <c r="AY40" s="112">
        <v>7.7033475184648995E-2</v>
      </c>
      <c r="AZ40" s="112">
        <v>7.8681657067844052E-2</v>
      </c>
      <c r="BA40" s="112">
        <v>7.9014955925039307E-2</v>
      </c>
      <c r="BB40" s="112">
        <v>7.9853700064138861E-2</v>
      </c>
      <c r="BC40" s="112">
        <v>8.0026821274331195E-2</v>
      </c>
      <c r="BD40" s="112">
        <v>8.015389449841924E-2</v>
      </c>
      <c r="BE40" s="112">
        <v>8.0882659809904653E-2</v>
      </c>
      <c r="BF40" s="112">
        <v>8.2521339219767606E-2</v>
      </c>
      <c r="BG40" s="112">
        <v>8.0424664205294066E-2</v>
      </c>
      <c r="BH40" s="112">
        <v>7.9180233340692102E-2</v>
      </c>
      <c r="BI40" s="136"/>
    </row>
    <row r="41" spans="1:281" s="117" customFormat="1" ht="15.75" customHeight="1">
      <c r="A41" s="113" t="s">
        <v>103</v>
      </c>
      <c r="B41" s="114" t="s">
        <v>104</v>
      </c>
      <c r="C41" s="115"/>
      <c r="D41" s="116">
        <v>0.14694677871148459</v>
      </c>
      <c r="E41" s="116">
        <v>0.26792953667953667</v>
      </c>
      <c r="F41" s="116">
        <v>0.21560146923783285</v>
      </c>
      <c r="G41" s="116">
        <v>0.15382390336935792</v>
      </c>
      <c r="H41" s="116">
        <v>0.14519542994588094</v>
      </c>
      <c r="I41" s="116">
        <v>0.18715954340323865</v>
      </c>
      <c r="J41" s="116">
        <v>0.18835223160434256</v>
      </c>
      <c r="K41" s="116">
        <v>7.7171717171717183E-2</v>
      </c>
      <c r="L41" s="116">
        <v>6.9702075702075705E-2</v>
      </c>
      <c r="M41" s="116">
        <v>5.4088370237382805E-2</v>
      </c>
      <c r="N41" s="116">
        <v>5.1720095255541311E-2</v>
      </c>
      <c r="O41" s="116">
        <v>5.4644786380749724E-2</v>
      </c>
      <c r="P41" s="116">
        <v>5.34748550838164E-2</v>
      </c>
      <c r="Q41" s="116">
        <v>5.2117437722419939E-2</v>
      </c>
      <c r="R41" s="116">
        <v>5.236658103485918E-2</v>
      </c>
      <c r="S41" s="116">
        <v>5.3887846288082603E-2</v>
      </c>
      <c r="T41" s="116">
        <v>6.0146360332294903E-2</v>
      </c>
      <c r="U41" s="116">
        <v>6.5025906577693041E-2</v>
      </c>
      <c r="V41" s="116">
        <v>6.9018572149344107E-2</v>
      </c>
      <c r="W41" s="116">
        <v>7.2691854068299103E-2</v>
      </c>
      <c r="X41" s="116">
        <v>7.728515605686033E-2</v>
      </c>
      <c r="Y41" s="116">
        <v>0.10915167437134875</v>
      </c>
      <c r="Z41" s="116">
        <v>0.11347056635149905</v>
      </c>
      <c r="AA41" s="116">
        <v>0.12331111034068319</v>
      </c>
      <c r="AB41" s="116">
        <v>0.13017196430826214</v>
      </c>
      <c r="AC41" s="116">
        <v>0.13795142555072856</v>
      </c>
      <c r="AD41" s="116">
        <v>0.14748257703760129</v>
      </c>
      <c r="AE41" s="116">
        <v>0.14957301158885292</v>
      </c>
      <c r="AF41" s="116">
        <v>0.15245871271629438</v>
      </c>
      <c r="AG41" s="116">
        <v>0.15137052816169594</v>
      </c>
      <c r="AH41" s="116">
        <v>0.14234416554438298</v>
      </c>
      <c r="AI41" s="116">
        <v>0.1505815954983705</v>
      </c>
      <c r="AJ41" s="116">
        <v>0.19736852350608058</v>
      </c>
      <c r="AK41" s="116">
        <v>0.20685886724523553</v>
      </c>
      <c r="AL41" s="116">
        <v>0.21056785829629798</v>
      </c>
      <c r="AM41" s="116">
        <v>0.20786770196000004</v>
      </c>
      <c r="AN41" s="116">
        <v>0.21376535940345398</v>
      </c>
      <c r="AO41" s="116">
        <v>0.21644321934140001</v>
      </c>
      <c r="AP41" s="116">
        <v>0.226842709571799</v>
      </c>
      <c r="AQ41" s="116">
        <v>0.25013360495104903</v>
      </c>
      <c r="AR41" s="116">
        <v>0.26736143351861402</v>
      </c>
      <c r="AS41" s="116">
        <v>0.27820746672571484</v>
      </c>
      <c r="AT41" s="116">
        <v>0.33746889043282635</v>
      </c>
      <c r="AU41" s="116">
        <v>0.35090868829395461</v>
      </c>
      <c r="AV41" s="116">
        <v>0.36992756572283803</v>
      </c>
      <c r="AW41" s="116">
        <v>0.38849069232007521</v>
      </c>
      <c r="AX41" s="116">
        <v>0.41330467971786178</v>
      </c>
      <c r="AY41" s="116">
        <v>0.42248891286073359</v>
      </c>
      <c r="AZ41" s="116">
        <v>0.44168711280379214</v>
      </c>
      <c r="BA41" s="116">
        <v>0.45705605500799906</v>
      </c>
      <c r="BB41" s="116">
        <v>0.47411396305648951</v>
      </c>
      <c r="BC41" s="116">
        <v>0.47671616963990565</v>
      </c>
      <c r="BD41" s="116">
        <v>0.49292614693359527</v>
      </c>
      <c r="BE41" s="116">
        <v>0.50509101310102023</v>
      </c>
      <c r="BF41" s="116">
        <v>0.51945872622169098</v>
      </c>
      <c r="BG41" s="116">
        <v>0.53156081263046517</v>
      </c>
      <c r="BH41" s="116">
        <v>0.53221958406968484</v>
      </c>
      <c r="BI41" s="134"/>
    </row>
    <row r="42" spans="1:281" s="118" customFormat="1" ht="30" customHeight="1">
      <c r="A42" s="83" t="s">
        <v>164</v>
      </c>
      <c r="B42" s="84" t="s">
        <v>163</v>
      </c>
      <c r="C42" s="79" t="s">
        <v>160</v>
      </c>
      <c r="D42" s="74">
        <v>5.7</v>
      </c>
      <c r="E42" s="74">
        <v>5.7</v>
      </c>
      <c r="F42" s="74">
        <v>5.52</v>
      </c>
      <c r="G42" s="74">
        <v>6.7</v>
      </c>
      <c r="H42" s="74">
        <v>6.7</v>
      </c>
      <c r="I42" s="74">
        <v>9.6999999999999993</v>
      </c>
      <c r="J42" s="74">
        <v>9.5250000000000004</v>
      </c>
      <c r="K42" s="74">
        <v>14.5</v>
      </c>
      <c r="L42" s="74">
        <v>14.600000000000001</v>
      </c>
      <c r="M42" s="74">
        <v>16.680076</v>
      </c>
      <c r="N42" s="74">
        <v>16.87942</v>
      </c>
      <c r="O42" s="74">
        <v>17.334979000000001</v>
      </c>
      <c r="P42" s="74">
        <v>17.489404999999998</v>
      </c>
      <c r="Q42" s="74">
        <v>10.327999999999999</v>
      </c>
      <c r="R42" s="74">
        <v>10.355650000000001</v>
      </c>
      <c r="S42" s="74">
        <v>10.714729</v>
      </c>
      <c r="T42" s="74">
        <v>12.181999999999999</v>
      </c>
      <c r="U42" s="74">
        <v>12.433399999999999</v>
      </c>
      <c r="V42" s="74">
        <v>14.650700000000001</v>
      </c>
      <c r="W42" s="74">
        <v>13.617190000000001</v>
      </c>
      <c r="X42" s="74">
        <v>18.341700000000003</v>
      </c>
      <c r="Y42" s="74">
        <v>18.372</v>
      </c>
      <c r="Z42" s="74">
        <v>19.155000000000001</v>
      </c>
      <c r="AA42" s="74">
        <v>19.698</v>
      </c>
      <c r="AB42" s="74">
        <v>23.429000000000002</v>
      </c>
      <c r="AC42" s="74">
        <v>24</v>
      </c>
      <c r="AD42" s="74">
        <v>27</v>
      </c>
      <c r="AE42" s="74">
        <v>28.074999999999999</v>
      </c>
      <c r="AF42" s="74">
        <v>27.9</v>
      </c>
      <c r="AG42" s="74">
        <v>28</v>
      </c>
      <c r="AH42" s="74">
        <v>26.5</v>
      </c>
      <c r="AI42" s="74">
        <v>26</v>
      </c>
      <c r="AJ42" s="74">
        <v>25.5</v>
      </c>
      <c r="AK42" s="74">
        <v>25.35</v>
      </c>
      <c r="AL42" s="74">
        <v>23.68</v>
      </c>
      <c r="AM42" s="74">
        <v>24.994999999999997</v>
      </c>
      <c r="AN42" s="74">
        <v>25.18</v>
      </c>
      <c r="AO42" s="74">
        <v>27.65</v>
      </c>
      <c r="AP42" s="74">
        <v>26.47</v>
      </c>
      <c r="AQ42" s="74">
        <v>27.548999999999999</v>
      </c>
      <c r="AR42" s="74">
        <v>27.841949</v>
      </c>
      <c r="AS42" s="74">
        <v>27.117449999999998</v>
      </c>
      <c r="AT42" s="74">
        <v>29.15</v>
      </c>
      <c r="AU42" s="74">
        <v>30.39</v>
      </c>
      <c r="AV42" s="74">
        <v>29.05</v>
      </c>
      <c r="AW42" s="74">
        <v>30.974999999999998</v>
      </c>
      <c r="AX42" s="74">
        <v>31.587456</v>
      </c>
      <c r="AY42" s="74">
        <v>31.975000000000001</v>
      </c>
      <c r="AZ42" s="74">
        <v>29.55</v>
      </c>
      <c r="BA42" s="74">
        <v>25.811295000000001</v>
      </c>
      <c r="BB42" s="74">
        <v>28.649664000000001</v>
      </c>
      <c r="BC42" s="74">
        <v>30.091384999999999</v>
      </c>
      <c r="BD42" s="74">
        <v>30.356636999999999</v>
      </c>
      <c r="BE42" s="74">
        <v>30.003201999999998</v>
      </c>
      <c r="BF42" s="74">
        <v>29.898</v>
      </c>
      <c r="BG42" s="74">
        <v>28.569918000000001</v>
      </c>
      <c r="BH42" s="74">
        <v>27.963763999999998</v>
      </c>
      <c r="BI42" s="133">
        <f t="shared" ref="BI42:BI45" si="4">(BH42-BG42)/ABS(BG42)</f>
        <v>-2.1216511716974602E-2</v>
      </c>
    </row>
    <row r="43" spans="1:281" ht="15.75" customHeight="1">
      <c r="A43" s="93" t="s">
        <v>105</v>
      </c>
      <c r="B43" s="119" t="s">
        <v>105</v>
      </c>
      <c r="C43" s="87"/>
      <c r="D43" s="94">
        <v>3</v>
      </c>
      <c r="E43" s="94">
        <v>3</v>
      </c>
      <c r="F43" s="94">
        <v>3</v>
      </c>
      <c r="G43" s="94">
        <v>4</v>
      </c>
      <c r="H43" s="94">
        <v>4</v>
      </c>
      <c r="I43" s="94">
        <v>6</v>
      </c>
      <c r="J43" s="94">
        <v>6</v>
      </c>
      <c r="K43" s="94">
        <v>10</v>
      </c>
      <c r="L43" s="94">
        <v>9.8000000000000007</v>
      </c>
      <c r="M43" s="94">
        <v>11.347541</v>
      </c>
      <c r="N43" s="94">
        <v>11.458489999999999</v>
      </c>
      <c r="O43" s="94">
        <v>11.413629</v>
      </c>
      <c r="P43" s="94">
        <v>11.5</v>
      </c>
      <c r="Q43" s="94">
        <v>5.5</v>
      </c>
      <c r="R43" s="94">
        <v>4.6349999999999998</v>
      </c>
      <c r="S43" s="94">
        <v>4.9660000000000002</v>
      </c>
      <c r="T43" s="94">
        <v>6.49</v>
      </c>
      <c r="U43" s="94">
        <v>6.391</v>
      </c>
      <c r="V43" s="94">
        <v>7.4776999999999996</v>
      </c>
      <c r="W43" s="94">
        <v>6.6911899999999997</v>
      </c>
      <c r="X43" s="94">
        <v>9.7337000000000007</v>
      </c>
      <c r="Y43" s="94">
        <v>10.013999999999999</v>
      </c>
      <c r="Z43" s="94">
        <v>11.029</v>
      </c>
      <c r="AA43" s="94">
        <v>10.698</v>
      </c>
      <c r="AB43" s="94">
        <v>12.679</v>
      </c>
      <c r="AC43" s="94">
        <v>13</v>
      </c>
      <c r="AD43" s="94">
        <v>15</v>
      </c>
      <c r="AE43" s="94">
        <v>15.824999999999999</v>
      </c>
      <c r="AF43" s="94">
        <v>16</v>
      </c>
      <c r="AG43" s="94">
        <v>15</v>
      </c>
      <c r="AH43" s="94">
        <v>13.5</v>
      </c>
      <c r="AI43" s="94">
        <v>13.5</v>
      </c>
      <c r="AJ43" s="94">
        <v>13.5</v>
      </c>
      <c r="AK43" s="94">
        <v>12.75</v>
      </c>
      <c r="AL43" s="94">
        <v>11.18</v>
      </c>
      <c r="AM43" s="94">
        <v>12.494999999999999</v>
      </c>
      <c r="AN43" s="94">
        <v>12.68</v>
      </c>
      <c r="AO43" s="94">
        <v>12.95</v>
      </c>
      <c r="AP43" s="94">
        <v>13.22</v>
      </c>
      <c r="AQ43" s="94">
        <v>13.72</v>
      </c>
      <c r="AR43" s="94">
        <v>13.291949000000001</v>
      </c>
      <c r="AS43" s="94">
        <v>12.667450000000001</v>
      </c>
      <c r="AT43" s="94">
        <v>14</v>
      </c>
      <c r="AU43" s="94">
        <v>14.75</v>
      </c>
      <c r="AV43" s="94">
        <v>15</v>
      </c>
      <c r="AW43" s="94">
        <v>15.7</v>
      </c>
      <c r="AX43" s="94">
        <v>16.5</v>
      </c>
      <c r="AY43" s="94">
        <v>16.5</v>
      </c>
      <c r="AZ43" s="94">
        <v>16.5</v>
      </c>
      <c r="BA43" s="94">
        <v>13.561294999999999</v>
      </c>
      <c r="BB43" s="94">
        <v>15.299664</v>
      </c>
      <c r="BC43" s="94">
        <v>16</v>
      </c>
      <c r="BD43" s="94">
        <v>16.156637</v>
      </c>
      <c r="BE43" s="94">
        <v>16.103202</v>
      </c>
      <c r="BF43" s="94">
        <v>16.5</v>
      </c>
      <c r="BG43" s="94">
        <v>14.734038</v>
      </c>
      <c r="BH43" s="94">
        <v>14.534208</v>
      </c>
      <c r="BI43" s="134">
        <f t="shared" si="4"/>
        <v>-1.3562473505226496E-2</v>
      </c>
    </row>
    <row r="44" spans="1:281" ht="15.75" customHeight="1">
      <c r="A44" s="93" t="s">
        <v>106</v>
      </c>
      <c r="B44" s="119" t="s">
        <v>106</v>
      </c>
      <c r="C44" s="87"/>
      <c r="D44" s="94">
        <v>1.2</v>
      </c>
      <c r="E44" s="94">
        <v>1.2</v>
      </c>
      <c r="F44" s="94">
        <v>1.02</v>
      </c>
      <c r="G44" s="94">
        <v>1.2</v>
      </c>
      <c r="H44" s="94">
        <v>1.2</v>
      </c>
      <c r="I44" s="94">
        <v>1.2</v>
      </c>
      <c r="J44" s="94">
        <v>1.0249999999999999</v>
      </c>
      <c r="K44" s="94">
        <v>1.5</v>
      </c>
      <c r="L44" s="94">
        <v>1.5</v>
      </c>
      <c r="M44" s="94">
        <v>1.7675350000000001</v>
      </c>
      <c r="N44" s="94">
        <v>1.83843</v>
      </c>
      <c r="O44" s="94">
        <v>1.9294</v>
      </c>
      <c r="P44" s="94">
        <v>1.9894050000000001</v>
      </c>
      <c r="Q44" s="94">
        <v>1.363</v>
      </c>
      <c r="R44" s="94">
        <v>1.99265</v>
      </c>
      <c r="S44" s="94">
        <v>1.6579999999999999</v>
      </c>
      <c r="T44" s="94">
        <v>1.363</v>
      </c>
      <c r="U44" s="94">
        <v>1.9164000000000001</v>
      </c>
      <c r="V44" s="94">
        <v>1.992</v>
      </c>
      <c r="W44" s="94">
        <v>1.67</v>
      </c>
      <c r="X44" s="94">
        <v>1.6080000000000001</v>
      </c>
      <c r="Y44" s="94">
        <v>1.452</v>
      </c>
      <c r="Z44" s="94">
        <v>1</v>
      </c>
      <c r="AA44" s="94">
        <v>1</v>
      </c>
      <c r="AB44" s="94">
        <v>1.75</v>
      </c>
      <c r="AC44" s="94">
        <v>2</v>
      </c>
      <c r="AD44" s="94">
        <v>1.5</v>
      </c>
      <c r="AE44" s="94">
        <v>2</v>
      </c>
      <c r="AF44" s="94">
        <v>2</v>
      </c>
      <c r="AG44" s="94">
        <v>2</v>
      </c>
      <c r="AH44" s="94">
        <v>1.5</v>
      </c>
      <c r="AI44" s="94">
        <v>1</v>
      </c>
      <c r="AJ44" s="94">
        <v>1.5</v>
      </c>
      <c r="AK44" s="94">
        <v>1.6</v>
      </c>
      <c r="AL44" s="94">
        <v>1</v>
      </c>
      <c r="AM44" s="94">
        <v>1</v>
      </c>
      <c r="AN44" s="94">
        <v>1</v>
      </c>
      <c r="AO44" s="94">
        <v>1.2</v>
      </c>
      <c r="AP44" s="94">
        <v>1.25</v>
      </c>
      <c r="AQ44" s="94">
        <v>1.5</v>
      </c>
      <c r="AR44" s="94">
        <v>1.7</v>
      </c>
      <c r="AS44" s="94">
        <v>1.6</v>
      </c>
      <c r="AT44" s="94">
        <v>1.7</v>
      </c>
      <c r="AU44" s="94">
        <v>2.2400000000000002</v>
      </c>
      <c r="AV44" s="94">
        <v>1.8</v>
      </c>
      <c r="AW44" s="94">
        <v>2.0249999999999999</v>
      </c>
      <c r="AX44" s="94">
        <v>1.837456</v>
      </c>
      <c r="AY44" s="94">
        <v>2.2250000000000001</v>
      </c>
      <c r="AZ44" s="94">
        <v>0</v>
      </c>
      <c r="BA44" s="94">
        <v>0</v>
      </c>
      <c r="BB44" s="94">
        <v>1.1000000000000001</v>
      </c>
      <c r="BC44" s="94">
        <v>0.84138500000000005</v>
      </c>
      <c r="BD44" s="94">
        <v>0.95</v>
      </c>
      <c r="BE44" s="94">
        <v>1.1499999999999999</v>
      </c>
      <c r="BF44" s="94">
        <v>1.1479999999999999</v>
      </c>
      <c r="BG44" s="94">
        <v>0.83587999999999996</v>
      </c>
      <c r="BH44" s="94">
        <v>0.92955600000000005</v>
      </c>
      <c r="BI44" s="134">
        <f t="shared" si="4"/>
        <v>0.11206871799779884</v>
      </c>
    </row>
    <row r="45" spans="1:281" s="117" customFormat="1" ht="15.75" customHeight="1" thickBot="1">
      <c r="A45" s="120" t="s">
        <v>107</v>
      </c>
      <c r="B45" s="121" t="s">
        <v>107</v>
      </c>
      <c r="C45" s="122"/>
      <c r="D45" s="123">
        <v>1.5</v>
      </c>
      <c r="E45" s="123">
        <v>1.5</v>
      </c>
      <c r="F45" s="123">
        <v>1.5</v>
      </c>
      <c r="G45" s="123">
        <v>1.5</v>
      </c>
      <c r="H45" s="123">
        <v>1.5</v>
      </c>
      <c r="I45" s="123">
        <v>2.5</v>
      </c>
      <c r="J45" s="123">
        <v>2.5</v>
      </c>
      <c r="K45" s="123">
        <v>3</v>
      </c>
      <c r="L45" s="123">
        <v>3.3</v>
      </c>
      <c r="M45" s="123">
        <v>3.5649999999999999</v>
      </c>
      <c r="N45" s="123">
        <v>3.5825</v>
      </c>
      <c r="O45" s="123">
        <v>3.9919500000000001</v>
      </c>
      <c r="P45" s="123">
        <v>4</v>
      </c>
      <c r="Q45" s="123">
        <v>3.4649999999999999</v>
      </c>
      <c r="R45" s="123">
        <v>3.7280000000000002</v>
      </c>
      <c r="S45" s="123">
        <v>4.0907289999999996</v>
      </c>
      <c r="T45" s="123">
        <v>4.3289999999999997</v>
      </c>
      <c r="U45" s="123">
        <v>4.1260000000000003</v>
      </c>
      <c r="V45" s="123">
        <v>5.181</v>
      </c>
      <c r="W45" s="123">
        <v>5.2560000000000002</v>
      </c>
      <c r="X45" s="123">
        <v>7</v>
      </c>
      <c r="Y45" s="123">
        <v>6.9059999999999997</v>
      </c>
      <c r="Z45" s="123">
        <v>7.1260000000000003</v>
      </c>
      <c r="AA45" s="123">
        <v>8</v>
      </c>
      <c r="AB45" s="123">
        <v>9</v>
      </c>
      <c r="AC45" s="123">
        <v>9</v>
      </c>
      <c r="AD45" s="123">
        <v>10.5</v>
      </c>
      <c r="AE45" s="123">
        <v>10.25</v>
      </c>
      <c r="AF45" s="123">
        <v>9.9</v>
      </c>
      <c r="AG45" s="123">
        <v>11</v>
      </c>
      <c r="AH45" s="123">
        <v>11.5</v>
      </c>
      <c r="AI45" s="123">
        <v>11.5</v>
      </c>
      <c r="AJ45" s="123">
        <v>10.5</v>
      </c>
      <c r="AK45" s="123">
        <v>11</v>
      </c>
      <c r="AL45" s="123">
        <v>11.5</v>
      </c>
      <c r="AM45" s="123">
        <v>11.5</v>
      </c>
      <c r="AN45" s="123">
        <v>11.5</v>
      </c>
      <c r="AO45" s="123">
        <v>13.5</v>
      </c>
      <c r="AP45" s="123">
        <v>12</v>
      </c>
      <c r="AQ45" s="123">
        <v>12.329000000000001</v>
      </c>
      <c r="AR45" s="123">
        <v>12.85</v>
      </c>
      <c r="AS45" s="123">
        <v>12.85</v>
      </c>
      <c r="AT45" s="123">
        <v>13.45</v>
      </c>
      <c r="AU45" s="123">
        <v>13.4</v>
      </c>
      <c r="AV45" s="123">
        <v>12.25</v>
      </c>
      <c r="AW45" s="123">
        <v>13.25</v>
      </c>
      <c r="AX45" s="123">
        <v>13.25</v>
      </c>
      <c r="AY45" s="123">
        <v>13.25</v>
      </c>
      <c r="AZ45" s="123">
        <v>13.05</v>
      </c>
      <c r="BA45" s="123">
        <v>12.25</v>
      </c>
      <c r="BB45" s="123">
        <v>12.25</v>
      </c>
      <c r="BC45" s="123">
        <v>13.25</v>
      </c>
      <c r="BD45" s="123">
        <v>13.25</v>
      </c>
      <c r="BE45" s="123">
        <v>12.75</v>
      </c>
      <c r="BF45" s="123">
        <v>12.25</v>
      </c>
      <c r="BG45" s="123">
        <v>13</v>
      </c>
      <c r="BH45" s="123">
        <v>12.5</v>
      </c>
      <c r="BI45" s="137">
        <f t="shared" si="4"/>
        <v>-3.8461538461538464E-2</v>
      </c>
    </row>
    <row r="47" spans="1:281">
      <c r="AU47" s="125"/>
      <c r="AV47" s="125"/>
      <c r="AW47" s="125"/>
      <c r="AX47" s="125"/>
      <c r="AY47" s="125"/>
      <c r="AZ47" s="125"/>
      <c r="BA47" s="125"/>
    </row>
    <row r="48" spans="1:281" ht="14.5">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row>
    <row r="49" spans="1:61" ht="14.5">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row>
    <row r="50" spans="1:61" ht="14.5">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row>
    <row r="51" spans="1:61" ht="14.5">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row>
    <row r="52" spans="1:61" ht="13.5">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row>
    <row r="53" spans="1:61" ht="13.5">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row>
    <row r="54" spans="1:61" ht="13.5">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row>
    <row r="55" spans="1:61" ht="13.5">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row>
    <row r="56" spans="1:61" ht="13.5">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row>
    <row r="57" spans="1:61" ht="13.5">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row>
    <row r="58" spans="1:61" ht="13.5">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row>
    <row r="59" spans="1:61" ht="14">
      <c r="A59" s="92"/>
      <c r="B59" s="92"/>
      <c r="C59" s="92"/>
    </row>
    <row r="76" s="82" customFormat="1" ht="12.65" customHeight="1"/>
  </sheetData>
  <pageMargins left="0.19685039370078741" right="0.19685039370078741" top="0.19685039370078741" bottom="0.19685039370078741" header="0.19685039370078741" footer="0.16"/>
  <pageSetup paperSize="9" scale="59" orientation="landscape" cellComments="asDisplayed" r:id="rId1"/>
  <headerFooter alignWithMargins="0">
    <oddFooter>&amp;L&amp;"Arial,Regular"&amp;8Statistique des assurances sociales suisses, OFAS, Schweizerische Sozialversicherungsstatistik, BSV&amp;R&amp;"Arial,Regular"&amp;8&amp;A; &amp;D; &amp;T</oddFooter>
  </headerFooter>
  <rowBreaks count="1" manualBreakCount="1">
    <brk id="76"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12"/>
  <sheetViews>
    <sheetView topLeftCell="C55" zoomScaleNormal="100" zoomScaleSheetLayoutView="100" workbookViewId="0">
      <selection activeCell="A9" sqref="A9:B9"/>
    </sheetView>
  </sheetViews>
  <sheetFormatPr baseColWidth="10" defaultColWidth="8.25" defaultRowHeight="12.5" outlineLevelCol="1"/>
  <cols>
    <col min="1" max="1" width="35.08203125" style="3" customWidth="1"/>
    <col min="2" max="2" width="39.83203125" style="11" customWidth="1"/>
    <col min="3" max="3" width="9.58203125" style="3" customWidth="1" collapsed="1"/>
    <col min="4" max="7" width="9.58203125" style="11" hidden="1" customWidth="1" outlineLevel="1"/>
    <col min="8" max="42" width="9.58203125" style="3" hidden="1" customWidth="1" outlineLevel="1"/>
    <col min="43" max="43" width="9.58203125" style="3" customWidth="1" collapsed="1"/>
    <col min="44" max="44" width="9.58203125" style="29" hidden="1" customWidth="1" outlineLevel="1"/>
    <col min="45" max="45" width="9.58203125" style="14" hidden="1" customWidth="1" outlineLevel="1"/>
    <col min="46" max="47" width="9.58203125" style="14" hidden="1" customWidth="1" outlineLevel="1" collapsed="1"/>
    <col min="48" max="48" width="9.58203125" style="14" customWidth="1" collapsed="1"/>
    <col min="49" max="50" width="9.58203125" style="14" customWidth="1" outlineLevel="1"/>
    <col min="51" max="51" width="10.75" style="14" customWidth="1" outlineLevel="1"/>
    <col min="52" max="54" width="10.75" style="14" customWidth="1"/>
    <col min="55" max="55" width="9.25" style="3" customWidth="1"/>
    <col min="56" max="56" width="9" style="3" customWidth="1"/>
    <col min="57" max="59" width="8.25" style="3" customWidth="1"/>
    <col min="60" max="60" width="8.25" style="3" customWidth="1" collapsed="1"/>
    <col min="61" max="62" width="8.25" style="3" customWidth="1"/>
    <col min="63" max="16384" width="8.25" style="3"/>
  </cols>
  <sheetData>
    <row r="1" spans="1:58" s="1" customFormat="1" ht="106" customHeight="1">
      <c r="A1" s="40" t="s">
        <v>19</v>
      </c>
      <c r="B1" s="40" t="s">
        <v>20</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60" t="e">
        <f>#REF!</f>
        <v>#REF!</v>
      </c>
    </row>
    <row r="2" spans="1:58" s="19" customFormat="1" ht="39.75" customHeight="1">
      <c r="A2" s="16"/>
      <c r="B2" s="17"/>
      <c r="C2" s="4">
        <v>1960</v>
      </c>
      <c r="D2" s="4">
        <v>1961</v>
      </c>
      <c r="E2" s="4">
        <v>1962</v>
      </c>
      <c r="F2" s="4">
        <v>1963</v>
      </c>
      <c r="G2" s="4">
        <v>1964</v>
      </c>
      <c r="H2" s="4">
        <v>1965</v>
      </c>
      <c r="I2" s="4">
        <v>1966</v>
      </c>
      <c r="J2" s="4">
        <v>1967</v>
      </c>
      <c r="K2" s="4">
        <v>1968</v>
      </c>
      <c r="L2" s="4">
        <v>1969</v>
      </c>
      <c r="M2" s="4">
        <v>1970</v>
      </c>
      <c r="N2" s="4">
        <v>1971</v>
      </c>
      <c r="O2" s="4">
        <v>1972</v>
      </c>
      <c r="P2" s="4">
        <v>1973</v>
      </c>
      <c r="Q2" s="4">
        <v>1974</v>
      </c>
      <c r="R2" s="4">
        <v>1975</v>
      </c>
      <c r="S2" s="4">
        <v>1976</v>
      </c>
      <c r="T2" s="4">
        <v>1977</v>
      </c>
      <c r="U2" s="4">
        <v>1978</v>
      </c>
      <c r="V2" s="4">
        <v>1979</v>
      </c>
      <c r="W2" s="4">
        <v>1980</v>
      </c>
      <c r="X2" s="4">
        <v>1981</v>
      </c>
      <c r="Y2" s="4">
        <v>1982</v>
      </c>
      <c r="Z2" s="4">
        <v>1983</v>
      </c>
      <c r="AA2" s="4">
        <v>1984</v>
      </c>
      <c r="AB2" s="4">
        <v>1985</v>
      </c>
      <c r="AC2" s="4">
        <v>1986</v>
      </c>
      <c r="AD2" s="4">
        <v>1987</v>
      </c>
      <c r="AE2" s="4">
        <v>1988</v>
      </c>
      <c r="AF2" s="4">
        <v>1989</v>
      </c>
      <c r="AG2" s="4">
        <v>1990</v>
      </c>
      <c r="AH2" s="4">
        <v>1991</v>
      </c>
      <c r="AI2" s="4">
        <v>1992</v>
      </c>
      <c r="AJ2" s="4">
        <v>1993</v>
      </c>
      <c r="AK2" s="4">
        <v>1994</v>
      </c>
      <c r="AL2" s="4">
        <v>1995</v>
      </c>
      <c r="AM2" s="4">
        <v>1996</v>
      </c>
      <c r="AN2" s="4">
        <v>1997</v>
      </c>
      <c r="AO2" s="4">
        <v>1998</v>
      </c>
      <c r="AP2" s="4">
        <v>1999</v>
      </c>
      <c r="AQ2" s="4">
        <v>2000</v>
      </c>
      <c r="AR2" s="4">
        <v>2001</v>
      </c>
      <c r="AS2" s="4">
        <v>2002</v>
      </c>
      <c r="AT2" s="4">
        <v>2003</v>
      </c>
      <c r="AU2" s="4" t="s">
        <v>11</v>
      </c>
      <c r="AV2" s="4" t="s">
        <v>12</v>
      </c>
      <c r="AW2" s="18" t="s">
        <v>13</v>
      </c>
      <c r="AX2" s="18" t="s">
        <v>0</v>
      </c>
      <c r="AY2" s="18" t="s">
        <v>14</v>
      </c>
      <c r="AZ2" s="18" t="s">
        <v>1</v>
      </c>
      <c r="BA2" s="18" t="s">
        <v>2</v>
      </c>
      <c r="BB2" s="18" t="s">
        <v>108</v>
      </c>
      <c r="BC2" s="59" t="e">
        <f>#REF!</f>
        <v>#REF!</v>
      </c>
      <c r="BD2" s="58"/>
    </row>
    <row r="3" spans="1:58" ht="30" customHeight="1">
      <c r="A3" s="41" t="s">
        <v>112</v>
      </c>
      <c r="B3" s="35" t="s">
        <v>113</v>
      </c>
      <c r="C3" s="5">
        <v>102.53026274999999</v>
      </c>
      <c r="D3" s="5">
        <v>169.23</v>
      </c>
      <c r="E3" s="5">
        <v>185.62</v>
      </c>
      <c r="F3" s="5">
        <v>206.86500000000001</v>
      </c>
      <c r="G3" s="5">
        <v>249.90994000000001</v>
      </c>
      <c r="H3" s="5">
        <v>275.52894400000002</v>
      </c>
      <c r="I3" s="5">
        <v>301.42779700000006</v>
      </c>
      <c r="J3" s="5">
        <v>338.263169</v>
      </c>
      <c r="K3" s="5">
        <v>408.949251</v>
      </c>
      <c r="L3" s="5">
        <v>534.11194999999998</v>
      </c>
      <c r="M3" s="5">
        <v>595.76896905000001</v>
      </c>
      <c r="N3" s="5">
        <v>685.28496435</v>
      </c>
      <c r="O3" s="5">
        <v>765.49404575999995</v>
      </c>
      <c r="P3" s="5">
        <v>1161.1814000499999</v>
      </c>
      <c r="Q3" s="5">
        <v>1327.7222288000003</v>
      </c>
      <c r="R3" s="5">
        <v>1581.55010105</v>
      </c>
      <c r="S3" s="5">
        <v>1762.5329382</v>
      </c>
      <c r="T3" s="5">
        <v>1848.7257399999999</v>
      </c>
      <c r="U3" s="5">
        <v>1892.92093</v>
      </c>
      <c r="V3" s="5">
        <v>1968.4191060000001</v>
      </c>
      <c r="W3" s="5">
        <v>2111.42164</v>
      </c>
      <c r="X3" s="5">
        <v>2213.1016353499999</v>
      </c>
      <c r="Y3" s="5">
        <v>2440.286615</v>
      </c>
      <c r="Z3" s="5">
        <v>2539.3067809999998</v>
      </c>
      <c r="AA3" s="5">
        <v>2764.4139140000002</v>
      </c>
      <c r="AB3" s="5">
        <v>2878.1442849999999</v>
      </c>
      <c r="AC3" s="5">
        <v>3095.290481</v>
      </c>
      <c r="AD3" s="5">
        <v>3232.4221200312318</v>
      </c>
      <c r="AE3" s="5">
        <v>3792.2219944617832</v>
      </c>
      <c r="AF3" s="5">
        <v>4027.8386141371157</v>
      </c>
      <c r="AG3" s="5">
        <v>4411.5673909440966</v>
      </c>
      <c r="AH3" s="5">
        <v>4841.4130347746486</v>
      </c>
      <c r="AI3" s="5">
        <v>5260.7097435542682</v>
      </c>
      <c r="AJ3" s="5">
        <v>5567.6845535473776</v>
      </c>
      <c r="AK3" s="5">
        <v>5771.9643950518866</v>
      </c>
      <c r="AL3" s="5">
        <v>6484.9250824819774</v>
      </c>
      <c r="AM3" s="5">
        <v>6885.0878219298156</v>
      </c>
      <c r="AN3" s="5">
        <v>7036.5057648592283</v>
      </c>
      <c r="AO3" s="5">
        <v>7269.129221366773</v>
      </c>
      <c r="AP3" s="5">
        <v>7558.2114175904871</v>
      </c>
      <c r="AQ3" s="5">
        <v>7890.1509372192222</v>
      </c>
      <c r="AR3" s="5">
        <v>8455.406008700149</v>
      </c>
      <c r="AS3" s="5">
        <v>8774.8500542599995</v>
      </c>
      <c r="AT3" s="5">
        <v>9210.0692922200014</v>
      </c>
      <c r="AU3" s="5">
        <v>9510.9532012300006</v>
      </c>
      <c r="AV3" s="5">
        <v>9823.4190802399989</v>
      </c>
      <c r="AW3" s="5">
        <v>9903.5496878800004</v>
      </c>
      <c r="AX3" s="5">
        <v>11785.96208152</v>
      </c>
      <c r="AY3" s="5">
        <v>8161.7471809600002</v>
      </c>
      <c r="AZ3" s="5">
        <v>8204.8149672500003</v>
      </c>
      <c r="BA3" s="5">
        <v>8175.8130043900001</v>
      </c>
      <c r="BB3" s="5">
        <v>9454.1564988300015</v>
      </c>
      <c r="BC3" s="47">
        <f>BB3/BA3-1</f>
        <v>0.15635674320750681</v>
      </c>
      <c r="BD3" s="12"/>
    </row>
    <row r="4" spans="1:58" ht="30" customHeight="1">
      <c r="A4" s="51" t="s">
        <v>21</v>
      </c>
      <c r="B4" s="10" t="s">
        <v>22</v>
      </c>
      <c r="C4" s="6">
        <v>75.422752799999998</v>
      </c>
      <c r="D4" s="6">
        <v>89.450999999999993</v>
      </c>
      <c r="E4" s="6">
        <v>100.47799999999999</v>
      </c>
      <c r="F4" s="6">
        <v>112.057</v>
      </c>
      <c r="G4" s="6">
        <v>123.50715</v>
      </c>
      <c r="H4" s="6">
        <v>135.45367615000001</v>
      </c>
      <c r="I4" s="6">
        <v>144.58514600000001</v>
      </c>
      <c r="J4" s="6">
        <v>157.41515000000001</v>
      </c>
      <c r="K4" s="6">
        <v>204.64616899999999</v>
      </c>
      <c r="L4" s="6">
        <v>267.11856999999998</v>
      </c>
      <c r="M4" s="6">
        <v>298.94419870000002</v>
      </c>
      <c r="N4" s="6">
        <v>344.62131514999999</v>
      </c>
      <c r="O4" s="6">
        <v>386.42401325999998</v>
      </c>
      <c r="P4" s="6">
        <v>570.49164754999993</v>
      </c>
      <c r="Q4" s="6">
        <v>654.88282220000008</v>
      </c>
      <c r="R4" s="6">
        <v>766.19660850000002</v>
      </c>
      <c r="S4" s="6">
        <v>858.04555420000008</v>
      </c>
      <c r="T4" s="6">
        <v>881.88802299999998</v>
      </c>
      <c r="U4" s="6">
        <v>911.22570900000005</v>
      </c>
      <c r="V4" s="6">
        <v>955.91501800000003</v>
      </c>
      <c r="W4" s="6">
        <v>1035.186661</v>
      </c>
      <c r="X4" s="6">
        <v>1116.440838</v>
      </c>
      <c r="Y4" s="6">
        <v>1206.847624</v>
      </c>
      <c r="Z4" s="6">
        <v>1261.0955019999999</v>
      </c>
      <c r="AA4" s="6">
        <v>1316.815292</v>
      </c>
      <c r="AB4" s="6">
        <v>1366.0807890000001</v>
      </c>
      <c r="AC4" s="6">
        <v>1471.341923</v>
      </c>
      <c r="AD4" s="6">
        <v>1545.728983</v>
      </c>
      <c r="AE4" s="6">
        <v>1973.5916090000001</v>
      </c>
      <c r="AF4" s="6">
        <v>2118.4393380000001</v>
      </c>
      <c r="AG4" s="6">
        <v>2306.5497289999998</v>
      </c>
      <c r="AH4" s="6">
        <v>2489.7471179999998</v>
      </c>
      <c r="AI4" s="6">
        <v>2590.3184970000002</v>
      </c>
      <c r="AJ4" s="6">
        <v>2636.5316859999998</v>
      </c>
      <c r="AK4" s="6">
        <v>2634.086789</v>
      </c>
      <c r="AL4" s="6">
        <v>3130.7047240000002</v>
      </c>
      <c r="AM4" s="6">
        <v>3147.6961809999998</v>
      </c>
      <c r="AN4" s="6">
        <v>3119.9594280000001</v>
      </c>
      <c r="AO4" s="6">
        <v>3189.6002619999999</v>
      </c>
      <c r="AP4" s="6">
        <v>3285.3142419999999</v>
      </c>
      <c r="AQ4" s="6">
        <v>3436.7982059999999</v>
      </c>
      <c r="AR4" s="6">
        <v>3623.840166</v>
      </c>
      <c r="AS4" s="6">
        <v>3682.2781409999998</v>
      </c>
      <c r="AT4" s="6">
        <v>3763.6354150000002</v>
      </c>
      <c r="AU4" s="6">
        <v>3825.9135780000001</v>
      </c>
      <c r="AV4" s="6">
        <v>3904.5609420000001</v>
      </c>
      <c r="AW4" s="6">
        <v>4038.693405</v>
      </c>
      <c r="AX4" s="6">
        <v>4242.6310359999998</v>
      </c>
      <c r="AY4" s="6">
        <v>4437.8430420000004</v>
      </c>
      <c r="AZ4" s="6">
        <v>4578.4627140000002</v>
      </c>
      <c r="BA4" s="6">
        <v>4604.5164409999998</v>
      </c>
      <c r="BB4" s="6">
        <v>4744.7287002700004</v>
      </c>
      <c r="BC4" s="47">
        <f>BB4/BA4-1</f>
        <v>3.0451028043142259E-2</v>
      </c>
    </row>
    <row r="5" spans="1:58" ht="30" customHeight="1">
      <c r="A5" s="8" t="s">
        <v>23</v>
      </c>
      <c r="B5" s="10" t="s">
        <v>24</v>
      </c>
      <c r="C5" s="6">
        <v>26.6164247</v>
      </c>
      <c r="D5" s="6">
        <v>78.283000000000001</v>
      </c>
      <c r="E5" s="6">
        <v>84.164000000000001</v>
      </c>
      <c r="F5" s="6">
        <v>93.95</v>
      </c>
      <c r="G5" s="6">
        <v>125.864536</v>
      </c>
      <c r="H5" s="6">
        <v>137.7697062</v>
      </c>
      <c r="I5" s="6">
        <v>154.538713</v>
      </c>
      <c r="J5" s="6">
        <v>179.20417800000001</v>
      </c>
      <c r="K5" s="6">
        <v>202.95856800000001</v>
      </c>
      <c r="L5" s="6">
        <v>266.40544899999998</v>
      </c>
      <c r="M5" s="6">
        <v>296.31168964999995</v>
      </c>
      <c r="N5" s="6">
        <v>340.66364920000001</v>
      </c>
      <c r="O5" s="6">
        <v>379.0552606</v>
      </c>
      <c r="P5" s="6">
        <v>590.68975250000005</v>
      </c>
      <c r="Q5" s="6">
        <v>672.83940660000007</v>
      </c>
      <c r="R5" s="6">
        <v>815.35349254999994</v>
      </c>
      <c r="S5" s="6">
        <v>904.48738400000002</v>
      </c>
      <c r="T5" s="6">
        <v>966.837717</v>
      </c>
      <c r="U5" s="6">
        <v>981.69522099999995</v>
      </c>
      <c r="V5" s="6">
        <v>1012.504088</v>
      </c>
      <c r="W5" s="6">
        <v>1075.881228</v>
      </c>
      <c r="X5" s="6">
        <v>1095.7190559999999</v>
      </c>
      <c r="Y5" s="6">
        <v>1231.4845949999999</v>
      </c>
      <c r="Z5" s="6">
        <v>1271.375131</v>
      </c>
      <c r="AA5" s="6">
        <v>1435.9470690000001</v>
      </c>
      <c r="AB5" s="6">
        <v>1493.0152089999999</v>
      </c>
      <c r="AC5" s="6">
        <v>1602.9869859999999</v>
      </c>
      <c r="AD5" s="6">
        <v>1657.7939409999999</v>
      </c>
      <c r="AE5" s="6">
        <v>1786.8046489999999</v>
      </c>
      <c r="AF5" s="6">
        <v>1875.040407</v>
      </c>
      <c r="AG5" s="6">
        <v>2066.5947189999997</v>
      </c>
      <c r="AH5" s="6">
        <v>2309.3414949999997</v>
      </c>
      <c r="AI5" s="6">
        <v>2625.2984630000001</v>
      </c>
      <c r="AJ5" s="6">
        <v>2881.3899410000004</v>
      </c>
      <c r="AK5" s="6">
        <v>3078.0617379999999</v>
      </c>
      <c r="AL5" s="6">
        <v>3285.1016650000001</v>
      </c>
      <c r="AM5" s="6">
        <v>3656.576114</v>
      </c>
      <c r="AN5" s="6">
        <v>3825.9915489999998</v>
      </c>
      <c r="AO5" s="6">
        <v>3982.521037</v>
      </c>
      <c r="AP5" s="6">
        <v>4181.0297570000002</v>
      </c>
      <c r="AQ5" s="6">
        <v>4358.9409020000003</v>
      </c>
      <c r="AR5" s="6">
        <v>4732.6380810000001</v>
      </c>
      <c r="AS5" s="6">
        <v>4982.1696789999996</v>
      </c>
      <c r="AT5" s="6">
        <v>5328.9671330000001</v>
      </c>
      <c r="AU5" s="6">
        <v>5548.2499850000004</v>
      </c>
      <c r="AV5" s="6">
        <v>5780.6329189999997</v>
      </c>
      <c r="AW5" s="6">
        <v>5729.9577360000003</v>
      </c>
      <c r="AX5" s="6">
        <v>7423.3606230000005</v>
      </c>
      <c r="AY5" s="6">
        <v>3590.5766640000002</v>
      </c>
      <c r="AZ5" s="6">
        <v>3517.7488720000001</v>
      </c>
      <c r="BA5" s="6">
        <v>3476.0542169999999</v>
      </c>
      <c r="BB5" s="6">
        <v>4606.87891846</v>
      </c>
      <c r="BC5" s="47">
        <f t="shared" ref="BC5:BC57" si="0">BB5/BA5-1</f>
        <v>0.32531848782150341</v>
      </c>
    </row>
    <row r="6" spans="1:58" ht="13.5" customHeight="1">
      <c r="A6" s="3" t="s">
        <v>25</v>
      </c>
      <c r="B6" s="9" t="s">
        <v>26</v>
      </c>
      <c r="C6" s="7">
        <v>17.744283150000001</v>
      </c>
      <c r="D6" s="7">
        <v>52.189</v>
      </c>
      <c r="E6" s="7">
        <v>56.109000000000002</v>
      </c>
      <c r="F6" s="7">
        <v>62.063299999999998</v>
      </c>
      <c r="G6" s="7">
        <v>94.398402000000004</v>
      </c>
      <c r="H6" s="7">
        <v>103.32727964999999</v>
      </c>
      <c r="I6" s="7">
        <v>115.90403499999999</v>
      </c>
      <c r="J6" s="7">
        <v>134.403133</v>
      </c>
      <c r="K6" s="7">
        <v>152.21892600000001</v>
      </c>
      <c r="L6" s="7">
        <v>199.80408700000001</v>
      </c>
      <c r="M6" s="7">
        <v>222.23376725</v>
      </c>
      <c r="N6" s="7">
        <v>255.49773719999999</v>
      </c>
      <c r="O6" s="7">
        <v>284.29144560000003</v>
      </c>
      <c r="P6" s="7">
        <v>443.0173145</v>
      </c>
      <c r="Q6" s="7">
        <v>504.62955460000001</v>
      </c>
      <c r="R6" s="7">
        <v>611.51511955000001</v>
      </c>
      <c r="S6" s="7">
        <v>678.36553800000002</v>
      </c>
      <c r="T6" s="7">
        <v>725.128288</v>
      </c>
      <c r="U6" s="7">
        <v>736.27141500000005</v>
      </c>
      <c r="V6" s="7">
        <v>759.37806599999999</v>
      </c>
      <c r="W6" s="7">
        <v>806.91092000000003</v>
      </c>
      <c r="X6" s="7">
        <v>821.78929200000005</v>
      </c>
      <c r="Y6" s="7">
        <v>923.61344699999995</v>
      </c>
      <c r="Z6" s="7">
        <v>953.53134799999998</v>
      </c>
      <c r="AA6" s="7">
        <v>1076.960302</v>
      </c>
      <c r="AB6" s="7">
        <v>1119.761407</v>
      </c>
      <c r="AC6" s="7">
        <v>1202.240241</v>
      </c>
      <c r="AD6" s="7">
        <v>1243.3454549999999</v>
      </c>
      <c r="AE6" s="7">
        <v>1340.1034870000001</v>
      </c>
      <c r="AF6" s="7">
        <v>1406.280305</v>
      </c>
      <c r="AG6" s="7">
        <v>1549.9460389999999</v>
      </c>
      <c r="AH6" s="7">
        <v>1732.0061209999999</v>
      </c>
      <c r="AI6" s="7">
        <v>1968.9738460000001</v>
      </c>
      <c r="AJ6" s="7">
        <v>2132.9769700000002</v>
      </c>
      <c r="AK6" s="7">
        <v>2278.5651819999998</v>
      </c>
      <c r="AL6" s="7">
        <v>2431.828505</v>
      </c>
      <c r="AM6" s="7">
        <v>2742.4320849999999</v>
      </c>
      <c r="AN6" s="7">
        <v>2869.4936619999999</v>
      </c>
      <c r="AO6" s="7">
        <v>2986.890778</v>
      </c>
      <c r="AP6" s="7">
        <v>3135.7723169999999</v>
      </c>
      <c r="AQ6" s="7">
        <v>3269.2056769999999</v>
      </c>
      <c r="AR6" s="7">
        <v>3549.4785609999999</v>
      </c>
      <c r="AS6" s="7">
        <v>3736.6272589999999</v>
      </c>
      <c r="AT6" s="7">
        <v>3996.7253500000002</v>
      </c>
      <c r="AU6" s="7">
        <v>4161.1874889999999</v>
      </c>
      <c r="AV6" s="7">
        <v>4335.47469</v>
      </c>
      <c r="AW6" s="7">
        <v>4297.4683000000005</v>
      </c>
      <c r="AX6" s="7">
        <v>5445.270469</v>
      </c>
      <c r="AY6" s="7">
        <v>3590.5766640000002</v>
      </c>
      <c r="AZ6" s="7">
        <v>3517.7488720000001</v>
      </c>
      <c r="BA6" s="7">
        <v>3476.0542169999999</v>
      </c>
      <c r="BB6" s="7">
        <v>3565.2104469999999</v>
      </c>
      <c r="BC6" s="48">
        <f t="shared" si="0"/>
        <v>2.5648687976146167E-2</v>
      </c>
    </row>
    <row r="7" spans="1:58" ht="13.5" customHeight="1">
      <c r="A7" s="3" t="s">
        <v>129</v>
      </c>
      <c r="B7" s="9" t="s">
        <v>130</v>
      </c>
      <c r="C7" s="7" t="s">
        <v>3</v>
      </c>
      <c r="D7" s="7" t="s">
        <v>3</v>
      </c>
      <c r="E7" s="7" t="s">
        <v>3</v>
      </c>
      <c r="F7" s="7" t="s">
        <v>3</v>
      </c>
      <c r="G7" s="7" t="s">
        <v>3</v>
      </c>
      <c r="H7" s="7" t="s">
        <v>3</v>
      </c>
      <c r="I7" s="7" t="s">
        <v>3</v>
      </c>
      <c r="J7" s="7" t="s">
        <v>3</v>
      </c>
      <c r="K7" s="7" t="s">
        <v>3</v>
      </c>
      <c r="L7" s="7" t="s">
        <v>3</v>
      </c>
      <c r="M7" s="7" t="s">
        <v>3</v>
      </c>
      <c r="N7" s="7" t="s">
        <v>3</v>
      </c>
      <c r="O7" s="7" t="s">
        <v>3</v>
      </c>
      <c r="P7" s="7" t="s">
        <v>3</v>
      </c>
      <c r="Q7" s="7" t="s">
        <v>3</v>
      </c>
      <c r="R7" s="7" t="s">
        <v>3</v>
      </c>
      <c r="S7" s="7" t="s">
        <v>3</v>
      </c>
      <c r="T7" s="7" t="s">
        <v>3</v>
      </c>
      <c r="U7" s="7" t="s">
        <v>3</v>
      </c>
      <c r="V7" s="7" t="s">
        <v>3</v>
      </c>
      <c r="W7" s="7" t="s">
        <v>3</v>
      </c>
      <c r="X7" s="7" t="s">
        <v>3</v>
      </c>
      <c r="Y7" s="7" t="s">
        <v>3</v>
      </c>
      <c r="Z7" s="7" t="s">
        <v>3</v>
      </c>
      <c r="AA7" s="7" t="s">
        <v>3</v>
      </c>
      <c r="AB7" s="7" t="s">
        <v>3</v>
      </c>
      <c r="AC7" s="7" t="s">
        <v>3</v>
      </c>
      <c r="AD7" s="7" t="s">
        <v>3</v>
      </c>
      <c r="AE7" s="7" t="s">
        <v>3</v>
      </c>
      <c r="AF7" s="7" t="s">
        <v>3</v>
      </c>
      <c r="AG7" s="7" t="s">
        <v>3</v>
      </c>
      <c r="AH7" s="7" t="s">
        <v>3</v>
      </c>
      <c r="AI7" s="7" t="s">
        <v>3</v>
      </c>
      <c r="AJ7" s="7" t="s">
        <v>3</v>
      </c>
      <c r="AK7" s="7" t="s">
        <v>3</v>
      </c>
      <c r="AL7" s="7" t="s">
        <v>3</v>
      </c>
      <c r="AM7" s="7" t="s">
        <v>3</v>
      </c>
      <c r="AN7" s="7" t="s">
        <v>3</v>
      </c>
      <c r="AO7" s="7" t="s">
        <v>3</v>
      </c>
      <c r="AP7" s="7" t="s">
        <v>3</v>
      </c>
      <c r="AQ7" s="7" t="s">
        <v>3</v>
      </c>
      <c r="AR7" s="7" t="s">
        <v>3</v>
      </c>
      <c r="AS7" s="7" t="s">
        <v>3</v>
      </c>
      <c r="AT7" s="7" t="s">
        <v>3</v>
      </c>
      <c r="AU7" s="7" t="s">
        <v>3</v>
      </c>
      <c r="AV7" s="7" t="s">
        <v>3</v>
      </c>
      <c r="AW7" s="7" t="s">
        <v>3</v>
      </c>
      <c r="AX7" s="7" t="s">
        <v>3</v>
      </c>
      <c r="AY7" s="7" t="s">
        <v>3</v>
      </c>
      <c r="AZ7" s="7" t="s">
        <v>3</v>
      </c>
      <c r="BA7" s="7" t="s">
        <v>3</v>
      </c>
      <c r="BB7" s="7">
        <v>186.20011600000001</v>
      </c>
      <c r="BC7" s="48" t="s">
        <v>3</v>
      </c>
    </row>
    <row r="8" spans="1:58" ht="13.5" customHeight="1">
      <c r="A8" s="3" t="s">
        <v>27</v>
      </c>
      <c r="B8" s="9" t="s">
        <v>28</v>
      </c>
      <c r="C8" s="7">
        <v>8.8721415500000003</v>
      </c>
      <c r="D8" s="7">
        <v>26.094000000000001</v>
      </c>
      <c r="E8" s="7">
        <v>28.055</v>
      </c>
      <c r="F8" s="7">
        <v>31.317</v>
      </c>
      <c r="G8" s="7">
        <v>31.466134</v>
      </c>
      <c r="H8" s="7">
        <v>34.44242655</v>
      </c>
      <c r="I8" s="7">
        <v>38.634678000000001</v>
      </c>
      <c r="J8" s="7">
        <v>44.801045000000002</v>
      </c>
      <c r="K8" s="7">
        <v>50.739642000000003</v>
      </c>
      <c r="L8" s="7">
        <v>66.601361999999995</v>
      </c>
      <c r="M8" s="7">
        <v>74.077922400000006</v>
      </c>
      <c r="N8" s="7">
        <v>85.165912000000006</v>
      </c>
      <c r="O8" s="7">
        <v>94.763814999999994</v>
      </c>
      <c r="P8" s="7">
        <v>147.672438</v>
      </c>
      <c r="Q8" s="7">
        <v>168.20985200000001</v>
      </c>
      <c r="R8" s="7">
        <v>203.83837299999999</v>
      </c>
      <c r="S8" s="7">
        <v>226.12184600000001</v>
      </c>
      <c r="T8" s="7">
        <v>241.709429</v>
      </c>
      <c r="U8" s="7">
        <v>245.42380600000001</v>
      </c>
      <c r="V8" s="7">
        <v>253.12602200000001</v>
      </c>
      <c r="W8" s="7">
        <v>268.97030799999999</v>
      </c>
      <c r="X8" s="7">
        <v>273.92976399999998</v>
      </c>
      <c r="Y8" s="7">
        <v>307.87114800000001</v>
      </c>
      <c r="Z8" s="7">
        <v>317.84378299999997</v>
      </c>
      <c r="AA8" s="7">
        <v>358.98676699999999</v>
      </c>
      <c r="AB8" s="7">
        <v>373.25380200000001</v>
      </c>
      <c r="AC8" s="7">
        <v>400.74674499999998</v>
      </c>
      <c r="AD8" s="7">
        <v>414.448486</v>
      </c>
      <c r="AE8" s="7">
        <v>446.70116200000001</v>
      </c>
      <c r="AF8" s="7">
        <v>468.76010200000002</v>
      </c>
      <c r="AG8" s="7">
        <v>516.64868000000001</v>
      </c>
      <c r="AH8" s="7">
        <v>577.335374</v>
      </c>
      <c r="AI8" s="7">
        <v>656.32461699999999</v>
      </c>
      <c r="AJ8" s="7">
        <v>748.41297099999997</v>
      </c>
      <c r="AK8" s="7">
        <v>799.49655600000006</v>
      </c>
      <c r="AL8" s="7">
        <v>853.27315999999996</v>
      </c>
      <c r="AM8" s="7">
        <v>914.14402900000005</v>
      </c>
      <c r="AN8" s="7">
        <v>956.49788699999999</v>
      </c>
      <c r="AO8" s="7">
        <v>995.63025900000002</v>
      </c>
      <c r="AP8" s="7">
        <v>1045.2574400000001</v>
      </c>
      <c r="AQ8" s="7">
        <v>1089.7352249999999</v>
      </c>
      <c r="AR8" s="7">
        <v>1183.1595199999999</v>
      </c>
      <c r="AS8" s="7">
        <v>1245.54242</v>
      </c>
      <c r="AT8" s="7">
        <v>1332.2417829999999</v>
      </c>
      <c r="AU8" s="7">
        <v>1387.062496</v>
      </c>
      <c r="AV8" s="7">
        <v>1445.1582289999999</v>
      </c>
      <c r="AW8" s="7">
        <v>1432.4894360000001</v>
      </c>
      <c r="AX8" s="7">
        <v>1978.090154</v>
      </c>
      <c r="AY8" s="7" t="s">
        <v>3</v>
      </c>
      <c r="AZ8" s="7" t="s">
        <v>3</v>
      </c>
      <c r="BA8" s="7" t="s">
        <v>3</v>
      </c>
      <c r="BB8" s="7" t="s">
        <v>3</v>
      </c>
      <c r="BC8" s="48" t="s">
        <v>3</v>
      </c>
    </row>
    <row r="9" spans="1:58" ht="13.5" customHeight="1">
      <c r="A9" s="3" t="s">
        <v>131</v>
      </c>
      <c r="B9" s="9" t="s">
        <v>132</v>
      </c>
      <c r="C9" s="7" t="s">
        <v>3</v>
      </c>
      <c r="D9" s="7" t="s">
        <v>3</v>
      </c>
      <c r="E9" s="7" t="s">
        <v>3</v>
      </c>
      <c r="F9" s="7" t="s">
        <v>3</v>
      </c>
      <c r="G9" s="7" t="s">
        <v>3</v>
      </c>
      <c r="H9" s="7" t="s">
        <v>3</v>
      </c>
      <c r="I9" s="7" t="s">
        <v>3</v>
      </c>
      <c r="J9" s="7" t="s">
        <v>3</v>
      </c>
      <c r="K9" s="7" t="s">
        <v>3</v>
      </c>
      <c r="L9" s="7" t="s">
        <v>3</v>
      </c>
      <c r="M9" s="7" t="s">
        <v>3</v>
      </c>
      <c r="N9" s="7" t="s">
        <v>3</v>
      </c>
      <c r="O9" s="7" t="s">
        <v>3</v>
      </c>
      <c r="P9" s="7" t="s">
        <v>3</v>
      </c>
      <c r="Q9" s="7" t="s">
        <v>3</v>
      </c>
      <c r="R9" s="7" t="s">
        <v>3</v>
      </c>
      <c r="S9" s="7" t="s">
        <v>3</v>
      </c>
      <c r="T9" s="7" t="s">
        <v>3</v>
      </c>
      <c r="U9" s="7" t="s">
        <v>3</v>
      </c>
      <c r="V9" s="7" t="s">
        <v>3</v>
      </c>
      <c r="W9" s="7" t="s">
        <v>3</v>
      </c>
      <c r="X9" s="7" t="s">
        <v>3</v>
      </c>
      <c r="Y9" s="7" t="s">
        <v>3</v>
      </c>
      <c r="Z9" s="7" t="s">
        <v>3</v>
      </c>
      <c r="AA9" s="7" t="s">
        <v>3</v>
      </c>
      <c r="AB9" s="7" t="s">
        <v>3</v>
      </c>
      <c r="AC9" s="7" t="s">
        <v>3</v>
      </c>
      <c r="AD9" s="7" t="s">
        <v>3</v>
      </c>
      <c r="AE9" s="7" t="s">
        <v>3</v>
      </c>
      <c r="AF9" s="7" t="s">
        <v>3</v>
      </c>
      <c r="AG9" s="7" t="s">
        <v>3</v>
      </c>
      <c r="AH9" s="7" t="s">
        <v>3</v>
      </c>
      <c r="AI9" s="7" t="s">
        <v>3</v>
      </c>
      <c r="AJ9" s="7" t="s">
        <v>3</v>
      </c>
      <c r="AK9" s="7" t="s">
        <v>3</v>
      </c>
      <c r="AL9" s="7" t="s">
        <v>3</v>
      </c>
      <c r="AM9" s="7" t="s">
        <v>3</v>
      </c>
      <c r="AN9" s="7" t="s">
        <v>3</v>
      </c>
      <c r="AO9" s="7" t="s">
        <v>3</v>
      </c>
      <c r="AP9" s="7" t="s">
        <v>3</v>
      </c>
      <c r="AQ9" s="7" t="s">
        <v>3</v>
      </c>
      <c r="AR9" s="7" t="s">
        <v>3</v>
      </c>
      <c r="AS9" s="7" t="s">
        <v>3</v>
      </c>
      <c r="AT9" s="7" t="s">
        <v>3</v>
      </c>
      <c r="AU9" s="7" t="s">
        <v>3</v>
      </c>
      <c r="AV9" s="7" t="s">
        <v>3</v>
      </c>
      <c r="AW9" s="7" t="s">
        <v>3</v>
      </c>
      <c r="AX9" s="7" t="s">
        <v>3</v>
      </c>
      <c r="AY9" s="7" t="s">
        <v>3</v>
      </c>
      <c r="AZ9" s="7" t="s">
        <v>3</v>
      </c>
      <c r="BA9" s="7" t="s">
        <v>3</v>
      </c>
      <c r="BB9" s="7">
        <v>855.46835546</v>
      </c>
      <c r="BC9" s="48" t="s">
        <v>3</v>
      </c>
    </row>
    <row r="10" spans="1:58" ht="13.5" customHeight="1">
      <c r="A10" s="61" t="s">
        <v>133</v>
      </c>
      <c r="B10" s="62" t="s">
        <v>145</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48"/>
    </row>
    <row r="11" spans="1:58" ht="13.5" customHeight="1">
      <c r="A11" s="63" t="s">
        <v>128</v>
      </c>
      <c r="B11" s="64" t="s">
        <v>18</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48"/>
    </row>
    <row r="12" spans="1:58" ht="30" customHeight="1">
      <c r="A12" s="8" t="s">
        <v>29</v>
      </c>
      <c r="B12" s="10" t="s">
        <v>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48"/>
    </row>
    <row r="13" spans="1:58" ht="30" customHeight="1">
      <c r="A13" s="3" t="s">
        <v>30</v>
      </c>
      <c r="B13" s="38" t="s">
        <v>31</v>
      </c>
      <c r="C13" s="20" t="s">
        <v>3</v>
      </c>
      <c r="D13" s="20" t="s">
        <v>3</v>
      </c>
      <c r="E13" s="20" t="s">
        <v>3</v>
      </c>
      <c r="F13" s="20" t="s">
        <v>3</v>
      </c>
      <c r="G13" s="20" t="s">
        <v>3</v>
      </c>
      <c r="H13" s="20" t="s">
        <v>3</v>
      </c>
      <c r="I13" s="20" t="s">
        <v>3</v>
      </c>
      <c r="J13" s="20" t="s">
        <v>3</v>
      </c>
      <c r="K13" s="20" t="s">
        <v>3</v>
      </c>
      <c r="L13" s="20" t="s">
        <v>3</v>
      </c>
      <c r="M13" s="20" t="s">
        <v>3</v>
      </c>
      <c r="N13" s="20" t="s">
        <v>3</v>
      </c>
      <c r="O13" s="20" t="s">
        <v>3</v>
      </c>
      <c r="P13" s="20" t="s">
        <v>3</v>
      </c>
      <c r="Q13" s="20" t="s">
        <v>3</v>
      </c>
      <c r="R13" s="20" t="s">
        <v>3</v>
      </c>
      <c r="S13" s="20" t="s">
        <v>3</v>
      </c>
      <c r="T13" s="20" t="s">
        <v>3</v>
      </c>
      <c r="U13" s="20" t="s">
        <v>3</v>
      </c>
      <c r="V13" s="20" t="s">
        <v>3</v>
      </c>
      <c r="W13" s="20">
        <v>0.35375099999999998</v>
      </c>
      <c r="X13" s="20">
        <v>0.94174134999999992</v>
      </c>
      <c r="Y13" s="20">
        <v>1.954396</v>
      </c>
      <c r="Z13" s="20">
        <v>6.8361479999999997</v>
      </c>
      <c r="AA13" s="20">
        <v>11.651553</v>
      </c>
      <c r="AB13" s="20">
        <v>19.048286999999998</v>
      </c>
      <c r="AC13" s="20">
        <v>20.961572</v>
      </c>
      <c r="AD13" s="20">
        <v>29.285339530000002</v>
      </c>
      <c r="AE13" s="20">
        <v>31.789023</v>
      </c>
      <c r="AF13" s="20">
        <v>35.082650999999998</v>
      </c>
      <c r="AG13" s="20">
        <v>38.510688999999999</v>
      </c>
      <c r="AH13" s="20">
        <v>42.354613000000001</v>
      </c>
      <c r="AI13" s="20">
        <v>45.120581999999999</v>
      </c>
      <c r="AJ13" s="20">
        <v>49.527191000000002</v>
      </c>
      <c r="AK13" s="20">
        <v>58.500018470000001</v>
      </c>
      <c r="AL13" s="20">
        <v>67.480127999999993</v>
      </c>
      <c r="AM13" s="20">
        <v>81.983320000000006</v>
      </c>
      <c r="AN13" s="20">
        <v>90.884551999999999</v>
      </c>
      <c r="AO13" s="20">
        <v>97.165445000000005</v>
      </c>
      <c r="AP13" s="20">
        <v>96.150283529999996</v>
      </c>
      <c r="AQ13" s="20">
        <v>101.6543605</v>
      </c>
      <c r="AR13" s="20">
        <v>101.27907489</v>
      </c>
      <c r="AS13" s="20">
        <v>110.40223426</v>
      </c>
      <c r="AT13" s="20">
        <v>117.46674422</v>
      </c>
      <c r="AU13" s="20">
        <v>136.78963822999998</v>
      </c>
      <c r="AV13" s="20">
        <v>138.22521924</v>
      </c>
      <c r="AW13" s="20">
        <v>134.89854688</v>
      </c>
      <c r="AX13" s="20">
        <v>119.97042252</v>
      </c>
      <c r="AY13" s="20">
        <v>133.32747495999999</v>
      </c>
      <c r="AZ13" s="20">
        <v>108.60338125</v>
      </c>
      <c r="BA13" s="20">
        <v>95.214552189999992</v>
      </c>
      <c r="BB13" s="20">
        <v>81.516822079999997</v>
      </c>
      <c r="BC13" s="47">
        <f t="shared" si="0"/>
        <v>-0.14386172906286709</v>
      </c>
    </row>
    <row r="14" spans="1:58" ht="13.5" customHeight="1">
      <c r="A14" s="3" t="s">
        <v>32</v>
      </c>
      <c r="B14" s="38" t="s">
        <v>33</v>
      </c>
      <c r="C14" s="21" t="s">
        <v>3</v>
      </c>
      <c r="D14" s="21" t="s">
        <v>3</v>
      </c>
      <c r="E14" s="21" t="s">
        <v>3</v>
      </c>
      <c r="F14" s="21" t="s">
        <v>3</v>
      </c>
      <c r="G14" s="21" t="s">
        <v>3</v>
      </c>
      <c r="H14" s="21" t="s">
        <v>3</v>
      </c>
      <c r="I14" s="21" t="s">
        <v>3</v>
      </c>
      <c r="J14" s="21" t="s">
        <v>3</v>
      </c>
      <c r="K14" s="21" t="s">
        <v>3</v>
      </c>
      <c r="L14" s="21" t="s">
        <v>3</v>
      </c>
      <c r="M14" s="21" t="s">
        <v>3</v>
      </c>
      <c r="N14" s="21" t="s">
        <v>3</v>
      </c>
      <c r="O14" s="21" t="s">
        <v>3</v>
      </c>
      <c r="P14" s="21" t="s">
        <v>3</v>
      </c>
      <c r="Q14" s="21" t="s">
        <v>3</v>
      </c>
      <c r="R14" s="21" t="s">
        <v>3</v>
      </c>
      <c r="S14" s="21" t="s">
        <v>3</v>
      </c>
      <c r="T14" s="21" t="s">
        <v>3</v>
      </c>
      <c r="U14" s="21" t="s">
        <v>3</v>
      </c>
      <c r="V14" s="21" t="s">
        <v>3</v>
      </c>
      <c r="W14" s="21" t="s">
        <v>3</v>
      </c>
      <c r="X14" s="21" t="s">
        <v>3</v>
      </c>
      <c r="Y14" s="21" t="s">
        <v>3</v>
      </c>
      <c r="Z14" s="21" t="s">
        <v>3</v>
      </c>
      <c r="AA14" s="21" t="s">
        <v>3</v>
      </c>
      <c r="AB14" s="21" t="s">
        <v>3</v>
      </c>
      <c r="AC14" s="21" t="s">
        <v>3</v>
      </c>
      <c r="AD14" s="21" t="s">
        <v>3</v>
      </c>
      <c r="AE14" s="21" t="s">
        <v>3</v>
      </c>
      <c r="AF14" s="21" t="s">
        <v>3</v>
      </c>
      <c r="AG14" s="21">
        <v>40.080125000000002</v>
      </c>
      <c r="AH14" s="21">
        <v>44.118461000000003</v>
      </c>
      <c r="AI14" s="21">
        <v>46.991675999999998</v>
      </c>
      <c r="AJ14" s="21">
        <v>51.655999999999999</v>
      </c>
      <c r="AK14" s="21">
        <v>60.8792616</v>
      </c>
      <c r="AL14" s="21">
        <v>70.319118000000003</v>
      </c>
      <c r="AM14" s="21">
        <v>86.621482</v>
      </c>
      <c r="AN14" s="21">
        <v>94.059280999999999</v>
      </c>
      <c r="AO14" s="21">
        <v>100.398921</v>
      </c>
      <c r="AP14" s="21">
        <v>100.56412249</v>
      </c>
      <c r="AQ14" s="21">
        <v>106.382954</v>
      </c>
      <c r="AR14" s="21">
        <v>106.55446309999999</v>
      </c>
      <c r="AS14" s="21">
        <v>115.915736</v>
      </c>
      <c r="AT14" s="21">
        <v>123.44109849</v>
      </c>
      <c r="AU14" s="21">
        <v>143.08726462999999</v>
      </c>
      <c r="AV14" s="21">
        <v>146.39334756</v>
      </c>
      <c r="AW14" s="21">
        <v>141.99617006</v>
      </c>
      <c r="AX14" s="21">
        <v>128.98503119</v>
      </c>
      <c r="AY14" s="21">
        <v>142.15815641</v>
      </c>
      <c r="AZ14" s="21">
        <v>118.60478801000001</v>
      </c>
      <c r="BA14" s="21">
        <v>104.49286986</v>
      </c>
      <c r="BB14" s="21">
        <v>91.566489140000002</v>
      </c>
      <c r="BC14" s="48">
        <f t="shared" si="0"/>
        <v>-0.12370586373327497</v>
      </c>
    </row>
    <row r="15" spans="1:58" s="23" customFormat="1" ht="13.5" customHeight="1">
      <c r="A15" s="36" t="s">
        <v>114</v>
      </c>
      <c r="B15" s="37" t="s">
        <v>115</v>
      </c>
      <c r="C15" s="21" t="s">
        <v>3</v>
      </c>
      <c r="D15" s="21" t="s">
        <v>3</v>
      </c>
      <c r="E15" s="21" t="s">
        <v>3</v>
      </c>
      <c r="F15" s="21" t="s">
        <v>3</v>
      </c>
      <c r="G15" s="21" t="s">
        <v>3</v>
      </c>
      <c r="H15" s="21" t="s">
        <v>3</v>
      </c>
      <c r="I15" s="21" t="s">
        <v>3</v>
      </c>
      <c r="J15" s="21" t="s">
        <v>3</v>
      </c>
      <c r="K15" s="21" t="s">
        <v>3</v>
      </c>
      <c r="L15" s="21" t="s">
        <v>3</v>
      </c>
      <c r="M15" s="21" t="s">
        <v>3</v>
      </c>
      <c r="N15" s="21" t="s">
        <v>3</v>
      </c>
      <c r="O15" s="21" t="s">
        <v>3</v>
      </c>
      <c r="P15" s="21" t="s">
        <v>3</v>
      </c>
      <c r="Q15" s="21" t="s">
        <v>3</v>
      </c>
      <c r="R15" s="21" t="s">
        <v>3</v>
      </c>
      <c r="S15" s="21" t="s">
        <v>3</v>
      </c>
      <c r="T15" s="21" t="s">
        <v>3</v>
      </c>
      <c r="U15" s="21" t="s">
        <v>3</v>
      </c>
      <c r="V15" s="21" t="s">
        <v>3</v>
      </c>
      <c r="W15" s="21" t="s">
        <v>3</v>
      </c>
      <c r="X15" s="21" t="s">
        <v>3</v>
      </c>
      <c r="Y15" s="21" t="s">
        <v>3</v>
      </c>
      <c r="Z15" s="21" t="s">
        <v>3</v>
      </c>
      <c r="AA15" s="21" t="s">
        <v>3</v>
      </c>
      <c r="AB15" s="21" t="s">
        <v>3</v>
      </c>
      <c r="AC15" s="21" t="s">
        <v>3</v>
      </c>
      <c r="AD15" s="21" t="s">
        <v>3</v>
      </c>
      <c r="AE15" s="21" t="s">
        <v>3</v>
      </c>
      <c r="AF15" s="21" t="s">
        <v>3</v>
      </c>
      <c r="AG15" s="21">
        <v>-1.5694360000000001</v>
      </c>
      <c r="AH15" s="21">
        <v>-1.7638480000000001</v>
      </c>
      <c r="AI15" s="21">
        <v>-1.871094</v>
      </c>
      <c r="AJ15" s="21">
        <v>-2.129</v>
      </c>
      <c r="AK15" s="21">
        <v>-2.3792431299999999</v>
      </c>
      <c r="AL15" s="21">
        <v>-2.8389899999999999</v>
      </c>
      <c r="AM15" s="21">
        <v>-4.6381620000000003</v>
      </c>
      <c r="AN15" s="21">
        <v>-3.1747290000000001</v>
      </c>
      <c r="AO15" s="21">
        <v>-3.233476</v>
      </c>
      <c r="AP15" s="21">
        <v>-4.4138389599999996</v>
      </c>
      <c r="AQ15" s="21">
        <v>-4.728593</v>
      </c>
      <c r="AR15" s="21">
        <v>-5.27538821</v>
      </c>
      <c r="AS15" s="21">
        <v>-5.5135017400000006</v>
      </c>
      <c r="AT15" s="21">
        <v>-5.9743542699999992</v>
      </c>
      <c r="AU15" s="21">
        <v>-6.2976264000000004</v>
      </c>
      <c r="AV15" s="21">
        <v>-8.168128320000001</v>
      </c>
      <c r="AW15" s="21">
        <v>-7.0976231799999994</v>
      </c>
      <c r="AX15" s="21">
        <v>-9.0146086699999994</v>
      </c>
      <c r="AY15" s="21">
        <v>-8.8306814499999984</v>
      </c>
      <c r="AZ15" s="21">
        <v>-10.00140676</v>
      </c>
      <c r="BA15" s="21">
        <v>-9.2783176699999999</v>
      </c>
      <c r="BB15" s="21">
        <v>-10.049667060000001</v>
      </c>
      <c r="BC15" s="48">
        <f t="shared" si="0"/>
        <v>8.3134617441914083E-2</v>
      </c>
    </row>
    <row r="16" spans="1:58" ht="30" customHeight="1">
      <c r="A16" s="8" t="s">
        <v>34</v>
      </c>
      <c r="B16" s="37" t="s">
        <v>35</v>
      </c>
      <c r="C16" s="6">
        <v>53.481951130000006</v>
      </c>
      <c r="D16" s="6">
        <v>156.32047600000001</v>
      </c>
      <c r="E16" s="6">
        <v>168.34199999999996</v>
      </c>
      <c r="F16" s="6">
        <v>188.00200000000004</v>
      </c>
      <c r="G16" s="6">
        <v>251.76401299999998</v>
      </c>
      <c r="H16" s="6">
        <v>275.60022358999998</v>
      </c>
      <c r="I16" s="6">
        <v>309.17037800000003</v>
      </c>
      <c r="J16" s="6">
        <v>358.52576200000004</v>
      </c>
      <c r="K16" s="6">
        <v>405.99871099999996</v>
      </c>
      <c r="L16" s="6">
        <v>532.87944599999992</v>
      </c>
      <c r="M16" s="6">
        <v>592.70922797000003</v>
      </c>
      <c r="N16" s="6">
        <v>681.5076406500001</v>
      </c>
      <c r="O16" s="6">
        <v>758.20899783000004</v>
      </c>
      <c r="P16" s="6">
        <v>1181.3795049600001</v>
      </c>
      <c r="Q16" s="6">
        <v>1402.3427781800001</v>
      </c>
      <c r="R16" s="6">
        <v>1630.7069850900004</v>
      </c>
      <c r="S16" s="6">
        <v>1808.9747680099999</v>
      </c>
      <c r="T16" s="6">
        <v>1933.6754330000001</v>
      </c>
      <c r="U16" s="6">
        <v>1963.3904409999998</v>
      </c>
      <c r="V16" s="6">
        <v>2025.008178</v>
      </c>
      <c r="W16" s="6">
        <v>2151.7624539999993</v>
      </c>
      <c r="X16" s="6">
        <v>2191.4381089999997</v>
      </c>
      <c r="Y16" s="6">
        <v>2462.9691939999998</v>
      </c>
      <c r="Z16" s="6">
        <v>2542.7502639999993</v>
      </c>
      <c r="AA16" s="6">
        <v>2871.8940550000002</v>
      </c>
      <c r="AB16" s="6">
        <v>2986.0310979999999</v>
      </c>
      <c r="AC16" s="6">
        <v>3205.9739770000001</v>
      </c>
      <c r="AD16" s="6">
        <v>3315.58788</v>
      </c>
      <c r="AE16" s="6">
        <v>3573.6092999999996</v>
      </c>
      <c r="AF16" s="6">
        <v>3750.0808139999999</v>
      </c>
      <c r="AG16" s="6">
        <v>4133.1894303599993</v>
      </c>
      <c r="AH16" s="6">
        <v>4618.6829879600009</v>
      </c>
      <c r="AI16" s="6">
        <v>5250.6054110657324</v>
      </c>
      <c r="AJ16" s="6">
        <v>5987.3035774500004</v>
      </c>
      <c r="AK16" s="6">
        <v>6395.9899363300001</v>
      </c>
      <c r="AL16" s="6">
        <v>6826.1852755000018</v>
      </c>
      <c r="AM16" s="6">
        <v>7313.1134018999992</v>
      </c>
      <c r="AN16" s="6">
        <v>7651.934937150002</v>
      </c>
      <c r="AO16" s="6">
        <v>7965.036613835</v>
      </c>
      <c r="AP16" s="6">
        <v>8361.5821708500007</v>
      </c>
      <c r="AQ16" s="6">
        <v>8717.8140189000005</v>
      </c>
      <c r="AR16" s="6">
        <v>9465.2338224699997</v>
      </c>
      <c r="AS16" s="6">
        <v>9964.2729787299977</v>
      </c>
      <c r="AT16" s="6">
        <v>10657.873516539998</v>
      </c>
      <c r="AU16" s="6">
        <v>11096.461487959999</v>
      </c>
      <c r="AV16" s="6">
        <v>11561.224051580002</v>
      </c>
      <c r="AW16" s="6">
        <v>11459.915459079999</v>
      </c>
      <c r="AX16" s="6">
        <v>13866.72125047</v>
      </c>
      <c r="AY16" s="6">
        <v>9524.0760351400004</v>
      </c>
      <c r="AZ16" s="6">
        <v>9330.8988649599978</v>
      </c>
      <c r="BA16" s="6">
        <v>9220.3307568699984</v>
      </c>
      <c r="BB16" s="6">
        <v>9456.7916366400004</v>
      </c>
      <c r="BC16" s="47">
        <f t="shared" si="0"/>
        <v>2.5645596237837465E-2</v>
      </c>
      <c r="BD16" s="42"/>
      <c r="BE16" s="12"/>
      <c r="BF16" s="12"/>
    </row>
    <row r="17" spans="1:57" ht="30" customHeight="1">
      <c r="A17" s="8" t="s">
        <v>36</v>
      </c>
      <c r="B17" s="52" t="s">
        <v>5</v>
      </c>
      <c r="C17" s="20" t="s">
        <v>3</v>
      </c>
      <c r="D17" s="20" t="s">
        <v>3</v>
      </c>
      <c r="E17" s="20" t="s">
        <v>3</v>
      </c>
      <c r="F17" s="20" t="s">
        <v>3</v>
      </c>
      <c r="G17" s="20" t="s">
        <v>3</v>
      </c>
      <c r="H17" s="20" t="s">
        <v>3</v>
      </c>
      <c r="I17" s="20" t="s">
        <v>3</v>
      </c>
      <c r="J17" s="20" t="s">
        <v>3</v>
      </c>
      <c r="K17" s="20" t="s">
        <v>3</v>
      </c>
      <c r="L17" s="20" t="s">
        <v>3</v>
      </c>
      <c r="M17" s="20" t="s">
        <v>3</v>
      </c>
      <c r="N17" s="20">
        <v>5.4261650000000002E-2</v>
      </c>
      <c r="O17" s="20" t="s">
        <v>3</v>
      </c>
      <c r="P17" s="20">
        <v>0.91838275000000003</v>
      </c>
      <c r="Q17" s="20">
        <v>3.6369996000000002</v>
      </c>
      <c r="R17" s="20">
        <v>8.9918098999999998</v>
      </c>
      <c r="S17" s="20">
        <v>10.778974699999999</v>
      </c>
      <c r="T17" s="20">
        <v>14.26145</v>
      </c>
      <c r="U17" s="20">
        <v>13.197594</v>
      </c>
      <c r="V17" s="20">
        <v>15.012259</v>
      </c>
      <c r="W17" s="20">
        <v>17.223310000000001</v>
      </c>
      <c r="X17" s="20">
        <v>18.387183</v>
      </c>
      <c r="Y17" s="20">
        <v>18.352747000000001</v>
      </c>
      <c r="Z17" s="20">
        <v>18.710764999999999</v>
      </c>
      <c r="AA17" s="20">
        <v>20.446922000000001</v>
      </c>
      <c r="AB17" s="20">
        <v>24.791772000000002</v>
      </c>
      <c r="AC17" s="20">
        <v>28.706793000000001</v>
      </c>
      <c r="AD17" s="20">
        <v>31.69030850123195</v>
      </c>
      <c r="AE17" s="20">
        <v>28.817774461783412</v>
      </c>
      <c r="AF17" s="20">
        <v>21.07363513711541</v>
      </c>
      <c r="AG17" s="20">
        <v>13.115838794097753</v>
      </c>
      <c r="AH17" s="20">
        <v>4.5662327246484038</v>
      </c>
      <c r="AI17" s="20">
        <v>-2.7798445731610687E-2</v>
      </c>
      <c r="AJ17" s="20">
        <v>7.7539279973778594</v>
      </c>
      <c r="AK17" s="20">
        <v>33.803701581887054</v>
      </c>
      <c r="AL17" s="20">
        <v>57.435069981976667</v>
      </c>
      <c r="AM17" s="20">
        <v>72.423292379815734</v>
      </c>
      <c r="AN17" s="20">
        <v>93.505221259226985</v>
      </c>
      <c r="AO17" s="20">
        <v>27.177960916772594</v>
      </c>
      <c r="AP17" s="20">
        <v>56.940374010486302</v>
      </c>
      <c r="AQ17" s="20">
        <v>82.992498669222542</v>
      </c>
      <c r="AR17" s="20">
        <v>102.35521181014984</v>
      </c>
      <c r="AS17" s="20">
        <v>109.37229195</v>
      </c>
      <c r="AT17" s="20">
        <v>70.324514150000013</v>
      </c>
      <c r="AU17" s="20">
        <v>101.28977959999999</v>
      </c>
      <c r="AV17" s="20">
        <v>122.17947295</v>
      </c>
      <c r="AW17" s="20">
        <v>220.99845124999999</v>
      </c>
      <c r="AX17" s="20">
        <v>312.854377</v>
      </c>
      <c r="AY17" s="20">
        <v>344.6067152</v>
      </c>
      <c r="AZ17" s="20">
        <v>196.28492180000001</v>
      </c>
      <c r="BA17" s="20">
        <v>161.856686</v>
      </c>
      <c r="BB17" s="20">
        <v>298.87659012</v>
      </c>
      <c r="BC17" s="47">
        <f t="shared" si="0"/>
        <v>0.84655078209126322</v>
      </c>
    </row>
    <row r="18" spans="1:57" ht="30" customHeight="1">
      <c r="A18" s="3" t="s">
        <v>37</v>
      </c>
      <c r="B18" s="39" t="s">
        <v>38</v>
      </c>
      <c r="C18" s="6">
        <v>37.281234999999995</v>
      </c>
      <c r="D18" s="6">
        <v>118.07592740000001</v>
      </c>
      <c r="E18" s="6">
        <v>122.195579</v>
      </c>
      <c r="F18" s="6">
        <v>123.947237</v>
      </c>
      <c r="G18" s="6">
        <v>169.33241999999998</v>
      </c>
      <c r="H18" s="6">
        <v>183.60799499999996</v>
      </c>
      <c r="I18" s="6">
        <v>192.88716000000002</v>
      </c>
      <c r="J18" s="6">
        <v>223.808313</v>
      </c>
      <c r="K18" s="6">
        <v>240.31804799999998</v>
      </c>
      <c r="L18" s="6">
        <v>344.461161</v>
      </c>
      <c r="M18" s="6">
        <v>364.93354799999997</v>
      </c>
      <c r="N18" s="6">
        <v>413.79577300000005</v>
      </c>
      <c r="O18" s="6">
        <v>453.70107744999996</v>
      </c>
      <c r="P18" s="6">
        <v>760.44960760000004</v>
      </c>
      <c r="Q18" s="6">
        <v>873.11910980000005</v>
      </c>
      <c r="R18" s="6">
        <v>1064.67800218</v>
      </c>
      <c r="S18" s="6">
        <v>1152.6896561999999</v>
      </c>
      <c r="T18" s="6">
        <v>1284.6195460000001</v>
      </c>
      <c r="U18" s="6">
        <v>1339.5126679999998</v>
      </c>
      <c r="V18" s="6">
        <v>1353.721174</v>
      </c>
      <c r="W18" s="6">
        <v>1440.2915219999998</v>
      </c>
      <c r="X18" s="6">
        <v>1443.6126930000003</v>
      </c>
      <c r="Y18" s="6">
        <v>1622.2423380000002</v>
      </c>
      <c r="Z18" s="6">
        <v>1663.4119459999999</v>
      </c>
      <c r="AA18" s="6">
        <v>1888.042803</v>
      </c>
      <c r="AB18" s="6">
        <v>1934.9798679999999</v>
      </c>
      <c r="AC18" s="6">
        <v>2066.1360910000003</v>
      </c>
      <c r="AD18" s="6">
        <v>2107.5146749999999</v>
      </c>
      <c r="AE18" s="6">
        <v>2280.7209429999998</v>
      </c>
      <c r="AF18" s="6">
        <v>2363.3206709999999</v>
      </c>
      <c r="AG18" s="6">
        <v>2606.4282065100001</v>
      </c>
      <c r="AH18" s="6">
        <v>2867.6625420100004</v>
      </c>
      <c r="AI18" s="6">
        <v>3190.5904476200003</v>
      </c>
      <c r="AJ18" s="6">
        <v>3654.0209359999999</v>
      </c>
      <c r="AK18" s="6">
        <v>3944.0557863199997</v>
      </c>
      <c r="AL18" s="6">
        <v>4238.4062950000007</v>
      </c>
      <c r="AM18" s="6">
        <v>4462.4318460000004</v>
      </c>
      <c r="AN18" s="6">
        <v>4707.1740750000017</v>
      </c>
      <c r="AO18" s="6">
        <v>4955.5818065799995</v>
      </c>
      <c r="AP18" s="6">
        <v>5199.1578117099998</v>
      </c>
      <c r="AQ18" s="6">
        <v>5450.9096609999997</v>
      </c>
      <c r="AR18" s="6">
        <v>5928.5736058000002</v>
      </c>
      <c r="AS18" s="6">
        <v>6334.0941068100001</v>
      </c>
      <c r="AT18" s="6">
        <v>6789.0273116499993</v>
      </c>
      <c r="AU18" s="6">
        <v>7075.0937347600002</v>
      </c>
      <c r="AV18" s="6">
        <v>7338.5265917200004</v>
      </c>
      <c r="AW18" s="6">
        <v>7149.6026491599996</v>
      </c>
      <c r="AX18" s="6">
        <v>7335.5757377899999</v>
      </c>
      <c r="AY18" s="6">
        <v>6978.07189406</v>
      </c>
      <c r="AZ18" s="6">
        <v>7002.4271072299998</v>
      </c>
      <c r="BA18" s="6">
        <v>6857.6214313999999</v>
      </c>
      <c r="BB18" s="6">
        <v>6870.6878852500004</v>
      </c>
      <c r="BC18" s="47">
        <f t="shared" si="0"/>
        <v>1.9053915385547349E-3</v>
      </c>
      <c r="BE18" s="12"/>
    </row>
    <row r="19" spans="1:57" ht="15.75" customHeight="1">
      <c r="A19" s="3" t="s">
        <v>39</v>
      </c>
      <c r="B19" s="9" t="s">
        <v>40</v>
      </c>
      <c r="C19" s="7">
        <v>31.764361106758013</v>
      </c>
      <c r="D19" s="7">
        <v>101.72371700000001</v>
      </c>
      <c r="E19" s="7">
        <v>101.552442</v>
      </c>
      <c r="F19" s="7">
        <v>103.09451</v>
      </c>
      <c r="G19" s="7">
        <v>142.03540799999999</v>
      </c>
      <c r="H19" s="7">
        <v>152.600008</v>
      </c>
      <c r="I19" s="7">
        <v>160.36754200000001</v>
      </c>
      <c r="J19" s="7">
        <v>186.94131999999999</v>
      </c>
      <c r="K19" s="7">
        <v>196.236649</v>
      </c>
      <c r="L19" s="7">
        <v>281.57256000000001</v>
      </c>
      <c r="M19" s="7">
        <v>297.69211799999999</v>
      </c>
      <c r="N19" s="7">
        <v>337.887428</v>
      </c>
      <c r="O19" s="7">
        <v>371.84468299999997</v>
      </c>
      <c r="P19" s="7">
        <v>632.30387700000006</v>
      </c>
      <c r="Q19" s="7">
        <v>726.67963399999996</v>
      </c>
      <c r="R19" s="7">
        <v>890.19979894999994</v>
      </c>
      <c r="S19" s="7">
        <v>973.03539899999998</v>
      </c>
      <c r="T19" s="7">
        <v>1092.976165</v>
      </c>
      <c r="U19" s="7">
        <v>1141.8988810000001</v>
      </c>
      <c r="V19" s="7">
        <v>1157.0677499999999</v>
      </c>
      <c r="W19" s="7">
        <v>1226.469024</v>
      </c>
      <c r="X19" s="7">
        <v>1223.513598</v>
      </c>
      <c r="Y19" s="7">
        <v>1364.5551620000001</v>
      </c>
      <c r="Z19" s="7">
        <v>1388.299268</v>
      </c>
      <c r="AA19" s="7">
        <v>1568.899537</v>
      </c>
      <c r="AB19" s="7">
        <v>1596.06997</v>
      </c>
      <c r="AC19" s="7">
        <v>1694.818317</v>
      </c>
      <c r="AD19" s="7">
        <v>1711.881738</v>
      </c>
      <c r="AE19" s="7">
        <v>1827.596137</v>
      </c>
      <c r="AF19" s="7">
        <v>1880.421499</v>
      </c>
      <c r="AG19" s="7">
        <v>2068.35289805</v>
      </c>
      <c r="AH19" s="7">
        <v>2268.149805</v>
      </c>
      <c r="AI19" s="7">
        <v>2530.0071379999999</v>
      </c>
      <c r="AJ19" s="7">
        <v>2921.3513849999999</v>
      </c>
      <c r="AK19" s="7">
        <v>3181.1777341000002</v>
      </c>
      <c r="AL19" s="7">
        <v>3434.0969150000001</v>
      </c>
      <c r="AM19" s="7">
        <v>3634.3942520000001</v>
      </c>
      <c r="AN19" s="7">
        <v>3935.9358309999998</v>
      </c>
      <c r="AO19" s="7">
        <v>4204.8938644999998</v>
      </c>
      <c r="AP19" s="7">
        <v>4438.4383642700004</v>
      </c>
      <c r="AQ19" s="7">
        <v>4676.244651</v>
      </c>
      <c r="AR19" s="7">
        <v>5123.6274821899997</v>
      </c>
      <c r="AS19" s="7">
        <v>5503.5800737800009</v>
      </c>
      <c r="AT19" s="7">
        <v>5930.7047123999992</v>
      </c>
      <c r="AU19" s="7">
        <v>6056.2381599999999</v>
      </c>
      <c r="AV19" s="7">
        <v>6211.1262723899999</v>
      </c>
      <c r="AW19" s="7">
        <v>5999.3770430999994</v>
      </c>
      <c r="AX19" s="7">
        <v>6138.1931697500004</v>
      </c>
      <c r="AY19" s="7">
        <v>5695.4561736200003</v>
      </c>
      <c r="AZ19" s="7">
        <v>5632.2977720899999</v>
      </c>
      <c r="BA19" s="7">
        <v>5436.8304273200001</v>
      </c>
      <c r="BB19" s="7">
        <v>5386.4240549400001</v>
      </c>
      <c r="BC19" s="48">
        <f t="shared" si="0"/>
        <v>-9.2712791126808858E-3</v>
      </c>
    </row>
    <row r="20" spans="1:57" ht="15.75" customHeight="1">
      <c r="A20" s="3" t="s">
        <v>41</v>
      </c>
      <c r="B20" s="38" t="s">
        <v>42</v>
      </c>
      <c r="C20" s="7">
        <v>2.9197239274805118</v>
      </c>
      <c r="D20" s="7">
        <v>10.278451</v>
      </c>
      <c r="E20" s="7">
        <v>13.685784999999999</v>
      </c>
      <c r="F20" s="7">
        <v>13.290024000000001</v>
      </c>
      <c r="G20" s="7">
        <v>16.789653999999999</v>
      </c>
      <c r="H20" s="7">
        <v>17.984095</v>
      </c>
      <c r="I20" s="7">
        <v>18.167012</v>
      </c>
      <c r="J20" s="7">
        <v>20.433468999999999</v>
      </c>
      <c r="K20" s="7">
        <v>21.572365000000001</v>
      </c>
      <c r="L20" s="7">
        <v>32.990372999999998</v>
      </c>
      <c r="M20" s="7">
        <v>34.860332999999997</v>
      </c>
      <c r="N20" s="7">
        <v>38.84075</v>
      </c>
      <c r="O20" s="7">
        <v>42.640222999999999</v>
      </c>
      <c r="P20" s="7">
        <v>80.461556999999999</v>
      </c>
      <c r="Q20" s="7">
        <v>92.349216999999996</v>
      </c>
      <c r="R20" s="7">
        <v>112.385249</v>
      </c>
      <c r="S20" s="7">
        <v>118.733216</v>
      </c>
      <c r="T20" s="7">
        <v>128.777908</v>
      </c>
      <c r="U20" s="7">
        <v>134.661226</v>
      </c>
      <c r="V20" s="7">
        <v>135.516718</v>
      </c>
      <c r="W20" s="7">
        <v>147.599469</v>
      </c>
      <c r="X20" s="7">
        <v>151.834879</v>
      </c>
      <c r="Y20" s="7">
        <v>176.273965</v>
      </c>
      <c r="Z20" s="7">
        <v>185.18558400000001</v>
      </c>
      <c r="AA20" s="7">
        <v>214.889318</v>
      </c>
      <c r="AB20" s="7">
        <v>225.34931900000001</v>
      </c>
      <c r="AC20" s="7">
        <v>246.81742700000001</v>
      </c>
      <c r="AD20" s="7">
        <v>256.62913500000002</v>
      </c>
      <c r="AE20" s="7">
        <v>277.12795899999998</v>
      </c>
      <c r="AF20" s="7">
        <v>282.92109799999997</v>
      </c>
      <c r="AG20" s="7">
        <v>307.51801599999999</v>
      </c>
      <c r="AH20" s="7">
        <v>332.92801500000002</v>
      </c>
      <c r="AI20" s="7">
        <v>358.15677899999997</v>
      </c>
      <c r="AJ20" s="7">
        <v>383.52377100000001</v>
      </c>
      <c r="AK20" s="7">
        <v>396.10010914999998</v>
      </c>
      <c r="AL20" s="7">
        <v>415.09294499999999</v>
      </c>
      <c r="AM20" s="7">
        <v>428.869822</v>
      </c>
      <c r="AN20" s="7">
        <v>401.774497</v>
      </c>
      <c r="AO20" s="7">
        <v>415.02964099999997</v>
      </c>
      <c r="AP20" s="7">
        <v>433.86736515000001</v>
      </c>
      <c r="AQ20" s="7">
        <v>449.38802500000003</v>
      </c>
      <c r="AR20" s="7">
        <v>477.65445439999996</v>
      </c>
      <c r="AS20" s="7">
        <v>487.89623699999999</v>
      </c>
      <c r="AT20" s="7">
        <v>509.06618500000002</v>
      </c>
      <c r="AU20" s="7">
        <v>518.84003900000005</v>
      </c>
      <c r="AV20" s="7">
        <v>538.58225900000002</v>
      </c>
      <c r="AW20" s="7">
        <v>542.46245699999997</v>
      </c>
      <c r="AX20" s="7">
        <v>569.54663600000003</v>
      </c>
      <c r="AY20" s="7">
        <v>586.29572199999996</v>
      </c>
      <c r="AZ20" s="7">
        <v>623.50362660000008</v>
      </c>
      <c r="BA20" s="7">
        <v>643.0416768</v>
      </c>
      <c r="BB20" s="7">
        <v>686.96765740000001</v>
      </c>
      <c r="BC20" s="48">
        <f t="shared" si="0"/>
        <v>6.8309694666434329E-2</v>
      </c>
    </row>
    <row r="21" spans="1:57" ht="15.75" customHeight="1">
      <c r="A21" s="3" t="s">
        <v>43</v>
      </c>
      <c r="B21" s="38" t="s">
        <v>44</v>
      </c>
      <c r="C21" s="7">
        <v>0.57013336856161689</v>
      </c>
      <c r="D21" s="7">
        <v>2.3165800000000001</v>
      </c>
      <c r="E21" s="7">
        <v>3.5954359999999999</v>
      </c>
      <c r="F21" s="7">
        <v>4.2492749999999999</v>
      </c>
      <c r="G21" s="7">
        <v>6.6965640000000004</v>
      </c>
      <c r="H21" s="7">
        <v>8.3891779999999994</v>
      </c>
      <c r="I21" s="7">
        <v>9.4764610000000005</v>
      </c>
      <c r="J21" s="7">
        <v>11.149191999999999</v>
      </c>
      <c r="K21" s="7">
        <v>14.804726</v>
      </c>
      <c r="L21" s="7">
        <v>19.975012</v>
      </c>
      <c r="M21" s="7">
        <v>21.986567999999998</v>
      </c>
      <c r="N21" s="7">
        <v>25.054953000000001</v>
      </c>
      <c r="O21" s="7">
        <v>26.550628449999998</v>
      </c>
      <c r="P21" s="7">
        <v>28.349412699999998</v>
      </c>
      <c r="Q21" s="7">
        <v>33.406531000000001</v>
      </c>
      <c r="R21" s="7">
        <v>37.668592429999997</v>
      </c>
      <c r="S21" s="7">
        <v>39.147867149999996</v>
      </c>
      <c r="T21" s="7">
        <v>37.835332999999999</v>
      </c>
      <c r="U21" s="7">
        <v>37.429744999999997</v>
      </c>
      <c r="V21" s="7">
        <v>35.685532000000002</v>
      </c>
      <c r="W21" s="7">
        <v>36.567343000000001</v>
      </c>
      <c r="X21" s="7">
        <v>37.845734</v>
      </c>
      <c r="Y21" s="7">
        <v>44.173737000000003</v>
      </c>
      <c r="Z21" s="7">
        <v>49.534477000000003</v>
      </c>
      <c r="AA21" s="7">
        <v>57.510989000000002</v>
      </c>
      <c r="AB21" s="7">
        <v>68.007265000000004</v>
      </c>
      <c r="AC21" s="7">
        <v>75.553972999999999</v>
      </c>
      <c r="AD21" s="7">
        <v>88.094521999999998</v>
      </c>
      <c r="AE21" s="7">
        <v>115.010507</v>
      </c>
      <c r="AF21" s="7">
        <v>138.25830400000001</v>
      </c>
      <c r="AG21" s="7">
        <v>163.98935134999999</v>
      </c>
      <c r="AH21" s="7">
        <v>194.40150037000001</v>
      </c>
      <c r="AI21" s="7">
        <v>223.05595234</v>
      </c>
      <c r="AJ21" s="7">
        <v>261.79546399999998</v>
      </c>
      <c r="AK21" s="7">
        <v>290.34031929000002</v>
      </c>
      <c r="AL21" s="7">
        <v>300.79451699999998</v>
      </c>
      <c r="AM21" s="7">
        <v>309.51157799999999</v>
      </c>
      <c r="AN21" s="7">
        <v>302.65347300000002</v>
      </c>
      <c r="AO21" s="7">
        <v>286.13324673</v>
      </c>
      <c r="AP21" s="7">
        <v>282.64235995000001</v>
      </c>
      <c r="AQ21" s="7">
        <v>284.470595</v>
      </c>
      <c r="AR21" s="7">
        <v>291.14550211</v>
      </c>
      <c r="AS21" s="7">
        <v>309.43238611000004</v>
      </c>
      <c r="AT21" s="7">
        <v>319.35764251999996</v>
      </c>
      <c r="AU21" s="7">
        <v>352.11344781999998</v>
      </c>
      <c r="AV21" s="7">
        <v>360.48595054999998</v>
      </c>
      <c r="AW21" s="7">
        <v>354.26955329999998</v>
      </c>
      <c r="AX21" s="7">
        <v>356.14433298</v>
      </c>
      <c r="AY21" s="7">
        <v>379.43440867999999</v>
      </c>
      <c r="AZ21" s="7">
        <v>400.83053189999998</v>
      </c>
      <c r="BA21" s="7">
        <v>422.95434501</v>
      </c>
      <c r="BB21" s="7">
        <v>443.91846604</v>
      </c>
      <c r="BC21" s="48">
        <f t="shared" si="0"/>
        <v>4.9565919530875968E-2</v>
      </c>
    </row>
    <row r="22" spans="1:57" ht="15.75" customHeight="1">
      <c r="A22" s="3" t="s">
        <v>45</v>
      </c>
      <c r="B22" s="38" t="s">
        <v>46</v>
      </c>
      <c r="C22" s="7">
        <v>2.0680705729232653</v>
      </c>
      <c r="D22" s="7">
        <v>4.2203480000000004</v>
      </c>
      <c r="E22" s="7">
        <v>3.9649649999999999</v>
      </c>
      <c r="F22" s="7">
        <v>3.7737859999999999</v>
      </c>
      <c r="G22" s="7">
        <v>4.9768489999999996</v>
      </c>
      <c r="H22" s="7">
        <v>5.3170039999999998</v>
      </c>
      <c r="I22" s="7">
        <v>5.3294240000000004</v>
      </c>
      <c r="J22" s="7">
        <v>5.9728120000000002</v>
      </c>
      <c r="K22" s="7">
        <v>0</v>
      </c>
      <c r="L22" s="7">
        <v>0</v>
      </c>
      <c r="M22" s="7">
        <v>11.47288</v>
      </c>
      <c r="N22" s="7">
        <v>0</v>
      </c>
      <c r="O22" s="7">
        <v>0</v>
      </c>
      <c r="P22" s="7">
        <v>0</v>
      </c>
      <c r="Q22" s="7">
        <v>0</v>
      </c>
      <c r="R22" s="7">
        <v>26.344442000000001</v>
      </c>
      <c r="S22" s="7">
        <v>0</v>
      </c>
      <c r="T22" s="7">
        <v>0</v>
      </c>
      <c r="U22" s="7">
        <v>0</v>
      </c>
      <c r="V22" s="7">
        <v>0</v>
      </c>
      <c r="W22" s="7">
        <v>34.688665</v>
      </c>
      <c r="X22" s="7">
        <v>35.907470000000004</v>
      </c>
      <c r="Y22" s="7">
        <v>43.142021</v>
      </c>
      <c r="Z22" s="7">
        <v>45.630592999999998</v>
      </c>
      <c r="AA22" s="7">
        <v>53.177886000000001</v>
      </c>
      <c r="AB22" s="7">
        <v>55.878697000000003</v>
      </c>
      <c r="AC22" s="7">
        <v>61.535007999999998</v>
      </c>
      <c r="AD22" s="7">
        <v>64.438412999999997</v>
      </c>
      <c r="AE22" s="7">
        <v>69.622395999999995</v>
      </c>
      <c r="AF22" s="7">
        <v>73.508081000000004</v>
      </c>
      <c r="AG22" s="7">
        <v>82.238246000000004</v>
      </c>
      <c r="AH22" s="7">
        <v>86.321757000000005</v>
      </c>
      <c r="AI22" s="7">
        <v>101.49866900000001</v>
      </c>
      <c r="AJ22" s="7">
        <v>111.58467400000001</v>
      </c>
      <c r="AK22" s="7">
        <v>115.34562200000001</v>
      </c>
      <c r="AL22" s="7">
        <v>121.10265099999999</v>
      </c>
      <c r="AM22" s="7">
        <v>123.908169</v>
      </c>
      <c r="AN22" s="7">
        <v>131.34447900000001</v>
      </c>
      <c r="AO22" s="7">
        <v>132.759399</v>
      </c>
      <c r="AP22" s="7">
        <v>137.36924585</v>
      </c>
      <c r="AQ22" s="7">
        <v>141.74903</v>
      </c>
      <c r="AR22" s="7">
        <v>150.03245100000001</v>
      </c>
      <c r="AS22" s="7">
        <v>154.20531</v>
      </c>
      <c r="AT22" s="7">
        <v>159.40393900000001</v>
      </c>
      <c r="AU22" s="7">
        <v>313.33977364999998</v>
      </c>
      <c r="AV22" s="7">
        <v>375.95462169000001</v>
      </c>
      <c r="AW22" s="7">
        <v>389.75366872000001</v>
      </c>
      <c r="AX22" s="7">
        <v>407.71416769999996</v>
      </c>
      <c r="AY22" s="7">
        <v>430.08968566999999</v>
      </c>
      <c r="AZ22" s="7">
        <v>453.20988265</v>
      </c>
      <c r="BA22" s="7">
        <v>463.71021951999995</v>
      </c>
      <c r="BB22" s="7">
        <v>479.97736366000004</v>
      </c>
      <c r="BC22" s="48">
        <f t="shared" si="0"/>
        <v>3.5080408960662224E-2</v>
      </c>
    </row>
    <row r="23" spans="1:57" ht="15.75" customHeight="1">
      <c r="A23" s="3" t="s">
        <v>47</v>
      </c>
      <c r="B23" s="38" t="s">
        <v>48</v>
      </c>
      <c r="C23" s="7" t="s">
        <v>3</v>
      </c>
      <c r="D23" s="7" t="s">
        <v>3</v>
      </c>
      <c r="E23" s="7">
        <v>0.13864599999999999</v>
      </c>
      <c r="F23" s="7">
        <v>0.17311799999999999</v>
      </c>
      <c r="G23" s="7">
        <v>0.175928</v>
      </c>
      <c r="H23" s="7">
        <v>0.19505800000000001</v>
      </c>
      <c r="I23" s="7">
        <v>0.19359499999999999</v>
      </c>
      <c r="J23" s="7">
        <v>0.20753099999999999</v>
      </c>
      <c r="K23" s="7">
        <v>0</v>
      </c>
      <c r="L23" s="7">
        <v>0</v>
      </c>
      <c r="M23" s="7">
        <v>0.47173399999999999</v>
      </c>
      <c r="N23" s="7">
        <v>0</v>
      </c>
      <c r="O23" s="7">
        <v>0</v>
      </c>
      <c r="P23" s="7">
        <v>0</v>
      </c>
      <c r="Q23" s="7">
        <v>0</v>
      </c>
      <c r="R23" s="7">
        <v>2.2044239999999999</v>
      </c>
      <c r="S23" s="7">
        <v>0</v>
      </c>
      <c r="T23" s="7">
        <v>0</v>
      </c>
      <c r="U23" s="7">
        <v>0</v>
      </c>
      <c r="V23" s="7">
        <v>0</v>
      </c>
      <c r="W23" s="7">
        <v>1.7845279999999999</v>
      </c>
      <c r="X23" s="7">
        <v>1.8189869999999999</v>
      </c>
      <c r="Y23" s="7">
        <v>1.8170900000000001</v>
      </c>
      <c r="Z23" s="7">
        <v>1.8216829999999999</v>
      </c>
      <c r="AA23" s="7">
        <v>1.8545499999999999</v>
      </c>
      <c r="AB23" s="7">
        <v>1.8106930000000001</v>
      </c>
      <c r="AC23" s="7">
        <v>1.7550589999999999</v>
      </c>
      <c r="AD23" s="7">
        <v>1.8763369999999999</v>
      </c>
      <c r="AE23" s="7">
        <v>1.8215920000000001</v>
      </c>
      <c r="AF23" s="7">
        <v>1.8965829999999999</v>
      </c>
      <c r="AG23" s="7">
        <v>1.8464989999999999</v>
      </c>
      <c r="AH23" s="7">
        <v>1.931837</v>
      </c>
      <c r="AI23" s="7">
        <v>2.084012</v>
      </c>
      <c r="AJ23" s="7">
        <v>1.965284</v>
      </c>
      <c r="AK23" s="7">
        <v>2.0780690000000002</v>
      </c>
      <c r="AL23" s="7">
        <v>2.0964369999999999</v>
      </c>
      <c r="AM23" s="7">
        <v>2.0044919999999999</v>
      </c>
      <c r="AN23" s="7">
        <v>2.1893120000000001</v>
      </c>
      <c r="AO23" s="7">
        <v>2.1207009999999999</v>
      </c>
      <c r="AP23" s="7">
        <v>2.3276680000000001</v>
      </c>
      <c r="AQ23" s="7">
        <v>2.221044</v>
      </c>
      <c r="AR23" s="7">
        <v>1.963743</v>
      </c>
      <c r="AS23" s="7">
        <v>2.0028239999999999</v>
      </c>
      <c r="AT23" s="7">
        <v>1.730699</v>
      </c>
      <c r="AU23" s="7">
        <v>1.6235029999999999</v>
      </c>
      <c r="AV23" s="7">
        <v>1.5396190000000001</v>
      </c>
      <c r="AW23" s="7">
        <v>1.476002</v>
      </c>
      <c r="AX23" s="7">
        <v>1.3979239999999999</v>
      </c>
      <c r="AY23" s="7">
        <v>1.3616079999999999</v>
      </c>
      <c r="AZ23" s="7">
        <v>1.312373</v>
      </c>
      <c r="BA23" s="7">
        <v>1.205506</v>
      </c>
      <c r="BB23" s="7">
        <v>1.1439429999999999</v>
      </c>
      <c r="BC23" s="48">
        <f t="shared" si="0"/>
        <v>-5.1068182157533837E-2</v>
      </c>
    </row>
    <row r="24" spans="1:57" ht="15.75" customHeight="1">
      <c r="A24" s="3" t="s">
        <v>49</v>
      </c>
      <c r="B24" s="9" t="s">
        <v>50</v>
      </c>
      <c r="C24" s="7">
        <v>-4.1053975723409221E-2</v>
      </c>
      <c r="D24" s="7">
        <v>-0.46316859999999999</v>
      </c>
      <c r="E24" s="7">
        <v>-0.74169499999999999</v>
      </c>
      <c r="F24" s="7">
        <v>-0.63347600000000004</v>
      </c>
      <c r="G24" s="7">
        <v>-1.3419829999999999</v>
      </c>
      <c r="H24" s="7">
        <v>-0.87734800000000002</v>
      </c>
      <c r="I24" s="7">
        <v>-0.64687399999999995</v>
      </c>
      <c r="J24" s="7">
        <v>-0.896011</v>
      </c>
      <c r="K24" s="7">
        <v>0</v>
      </c>
      <c r="L24" s="7">
        <v>0</v>
      </c>
      <c r="M24" s="7">
        <v>-1.5500849999999999</v>
      </c>
      <c r="N24" s="7">
        <v>0</v>
      </c>
      <c r="O24" s="7">
        <v>0</v>
      </c>
      <c r="P24" s="7">
        <v>0</v>
      </c>
      <c r="Q24" s="7">
        <v>0</v>
      </c>
      <c r="R24" s="7">
        <v>-4.1245041999999996</v>
      </c>
      <c r="S24" s="7">
        <v>0</v>
      </c>
      <c r="T24" s="7">
        <v>0</v>
      </c>
      <c r="U24" s="7">
        <v>0</v>
      </c>
      <c r="V24" s="7">
        <v>0</v>
      </c>
      <c r="W24" s="7">
        <v>-6.817507</v>
      </c>
      <c r="X24" s="7">
        <v>-7.3079749999999999</v>
      </c>
      <c r="Y24" s="7">
        <v>-7.7196369999999996</v>
      </c>
      <c r="Z24" s="7">
        <v>-7.0596589999999999</v>
      </c>
      <c r="AA24" s="7">
        <v>-8.2894769999999998</v>
      </c>
      <c r="AB24" s="7">
        <v>-12.136076000000001</v>
      </c>
      <c r="AC24" s="7">
        <v>-14.343693</v>
      </c>
      <c r="AD24" s="7">
        <v>-15.405469999999999</v>
      </c>
      <c r="AE24" s="7">
        <v>-15.481108000000001</v>
      </c>
      <c r="AF24" s="7">
        <v>-20.749793</v>
      </c>
      <c r="AG24" s="7">
        <v>-25.875059089999997</v>
      </c>
      <c r="AH24" s="7">
        <v>-25.970734299999997</v>
      </c>
      <c r="AI24" s="7">
        <v>-35.512724290000001</v>
      </c>
      <c r="AJ24" s="7">
        <v>-40.984121000000002</v>
      </c>
      <c r="AK24" s="7">
        <v>-57.546920610000001</v>
      </c>
      <c r="AL24" s="7">
        <v>-53.328440999999998</v>
      </c>
      <c r="AM24" s="7">
        <v>-55.521338999999998</v>
      </c>
      <c r="AN24" s="7">
        <v>-85.680932999999996</v>
      </c>
      <c r="AO24" s="7">
        <v>-103.52231975000001</v>
      </c>
      <c r="AP24" s="7">
        <v>-113.76570106</v>
      </c>
      <c r="AQ24" s="7">
        <v>-121.81171399999999</v>
      </c>
      <c r="AR24" s="7">
        <v>-134.38679884999999</v>
      </c>
      <c r="AS24" s="7">
        <v>-143.89470763</v>
      </c>
      <c r="AT24" s="7">
        <v>-151.54451861999999</v>
      </c>
      <c r="AU24" s="7">
        <v>-188.6206196</v>
      </c>
      <c r="AV24" s="7">
        <v>-170.85721699999999</v>
      </c>
      <c r="AW24" s="7">
        <v>-159.01893088999998</v>
      </c>
      <c r="AX24" s="7">
        <v>-158.86025850999999</v>
      </c>
      <c r="AY24" s="7">
        <v>-137.37836898000003</v>
      </c>
      <c r="AZ24" s="7">
        <v>-132.63458105000001</v>
      </c>
      <c r="BA24" s="7">
        <v>-135.21469440000001</v>
      </c>
      <c r="BB24" s="7">
        <v>-154.88883220000002</v>
      </c>
      <c r="BC24" s="48">
        <f t="shared" si="0"/>
        <v>0.14550295651890344</v>
      </c>
    </row>
    <row r="25" spans="1:57" s="13" customFormat="1" ht="15.75" customHeight="1">
      <c r="A25" s="8" t="s">
        <v>9</v>
      </c>
      <c r="B25" s="10" t="s">
        <v>6</v>
      </c>
      <c r="C25" s="7" t="s">
        <v>3</v>
      </c>
      <c r="D25" s="7" t="s">
        <v>3</v>
      </c>
      <c r="E25" s="7" t="s">
        <v>3</v>
      </c>
      <c r="F25" s="7" t="s">
        <v>3</v>
      </c>
      <c r="G25" s="7" t="s">
        <v>3</v>
      </c>
      <c r="H25" s="7" t="s">
        <v>3</v>
      </c>
      <c r="I25" s="7" t="s">
        <v>3</v>
      </c>
      <c r="J25" s="7" t="s">
        <v>3</v>
      </c>
      <c r="K25" s="7" t="s">
        <v>3</v>
      </c>
      <c r="L25" s="7" t="s">
        <v>3</v>
      </c>
      <c r="M25" s="7" t="s">
        <v>3</v>
      </c>
      <c r="N25" s="7" t="s">
        <v>3</v>
      </c>
      <c r="O25" s="7" t="s">
        <v>3</v>
      </c>
      <c r="P25" s="7" t="s">
        <v>3</v>
      </c>
      <c r="Q25" s="7" t="s">
        <v>3</v>
      </c>
      <c r="R25" s="7" t="s">
        <v>3</v>
      </c>
      <c r="S25" s="7" t="s">
        <v>3</v>
      </c>
      <c r="T25" s="7" t="s">
        <v>3</v>
      </c>
      <c r="U25" s="7" t="s">
        <v>3</v>
      </c>
      <c r="V25" s="7" t="s">
        <v>3</v>
      </c>
      <c r="W25" s="7" t="s">
        <v>3</v>
      </c>
      <c r="X25" s="7" t="s">
        <v>3</v>
      </c>
      <c r="Y25" s="7" t="s">
        <v>3</v>
      </c>
      <c r="Z25" s="7" t="s">
        <v>3</v>
      </c>
      <c r="AA25" s="7" t="s">
        <v>3</v>
      </c>
      <c r="AB25" s="7" t="s">
        <v>3</v>
      </c>
      <c r="AC25" s="7" t="s">
        <v>3</v>
      </c>
      <c r="AD25" s="7" t="s">
        <v>3</v>
      </c>
      <c r="AE25" s="7">
        <v>5.02346</v>
      </c>
      <c r="AF25" s="7">
        <v>7.0648989999999996</v>
      </c>
      <c r="AG25" s="7">
        <v>8.3582552000000003</v>
      </c>
      <c r="AH25" s="7">
        <v>9.9003619399999998</v>
      </c>
      <c r="AI25" s="7">
        <v>11.300621570000001</v>
      </c>
      <c r="AJ25" s="7">
        <v>14.784478999999999</v>
      </c>
      <c r="AK25" s="7">
        <v>16.560853390000002</v>
      </c>
      <c r="AL25" s="7">
        <v>18.551271</v>
      </c>
      <c r="AM25" s="7">
        <v>19.264872</v>
      </c>
      <c r="AN25" s="7">
        <v>18.957415999999998</v>
      </c>
      <c r="AO25" s="7">
        <v>18.1672741</v>
      </c>
      <c r="AP25" s="7">
        <v>18.278509549999999</v>
      </c>
      <c r="AQ25" s="7">
        <v>18.648029999999999</v>
      </c>
      <c r="AR25" s="7">
        <v>18.536771949999999</v>
      </c>
      <c r="AS25" s="7">
        <v>20.871983549999999</v>
      </c>
      <c r="AT25" s="7">
        <v>20.308652350000003</v>
      </c>
      <c r="AU25" s="7">
        <v>21.55943049</v>
      </c>
      <c r="AV25" s="7">
        <v>21.69508609</v>
      </c>
      <c r="AW25" s="7">
        <v>21.28285593</v>
      </c>
      <c r="AX25" s="7">
        <v>21.439765870000002</v>
      </c>
      <c r="AY25" s="7">
        <v>22.812665070000001</v>
      </c>
      <c r="AZ25" s="7">
        <v>23.907502040000001</v>
      </c>
      <c r="BA25" s="7">
        <v>25.093951149999999</v>
      </c>
      <c r="BB25" s="7">
        <v>27.145232409999998</v>
      </c>
      <c r="BC25" s="48">
        <f t="shared" si="0"/>
        <v>8.1744052490514196E-2</v>
      </c>
    </row>
    <row r="26" spans="1:57" s="13" customFormat="1" ht="30" customHeight="1">
      <c r="A26" s="3" t="s">
        <v>51</v>
      </c>
      <c r="B26" s="9" t="s">
        <v>52</v>
      </c>
      <c r="C26" s="6">
        <v>11.704416610000001</v>
      </c>
      <c r="D26" s="6">
        <v>31.57</v>
      </c>
      <c r="E26" s="6">
        <v>34.606000000000002</v>
      </c>
      <c r="F26" s="6">
        <v>43.154000000000003</v>
      </c>
      <c r="G26" s="6">
        <v>56.17877</v>
      </c>
      <c r="H26" s="6">
        <v>61.323480199999999</v>
      </c>
      <c r="I26" s="6">
        <v>75.913411999999994</v>
      </c>
      <c r="J26" s="6">
        <v>93.959491999999997</v>
      </c>
      <c r="K26" s="6">
        <v>114.907601</v>
      </c>
      <c r="L26" s="6">
        <v>126.154169</v>
      </c>
      <c r="M26" s="6">
        <v>157.76413575000001</v>
      </c>
      <c r="N26" s="6">
        <v>178.60619700000001</v>
      </c>
      <c r="O26" s="6">
        <v>195.1371719</v>
      </c>
      <c r="P26" s="6">
        <v>258.49286690000002</v>
      </c>
      <c r="Q26" s="6">
        <v>316.08493156999998</v>
      </c>
      <c r="R26" s="6">
        <v>319.05928727000003</v>
      </c>
      <c r="S26" s="6">
        <v>371.91600139999997</v>
      </c>
      <c r="T26" s="6">
        <v>346.31723599999998</v>
      </c>
      <c r="U26" s="6">
        <v>336.44307300000003</v>
      </c>
      <c r="V26" s="6">
        <v>340.32611500000002</v>
      </c>
      <c r="W26" s="6">
        <v>346.98998499999999</v>
      </c>
      <c r="X26" s="6">
        <v>375.37063899999998</v>
      </c>
      <c r="Y26" s="6">
        <v>406.90187600000002</v>
      </c>
      <c r="Z26" s="6">
        <v>416.96601699999997</v>
      </c>
      <c r="AA26" s="6">
        <v>480.47382399999998</v>
      </c>
      <c r="AB26" s="6">
        <v>504.63911300000001</v>
      </c>
      <c r="AC26" s="6">
        <v>513.90467500000011</v>
      </c>
      <c r="AD26" s="6">
        <v>549.873332</v>
      </c>
      <c r="AE26" s="6">
        <v>573.75344899999993</v>
      </c>
      <c r="AF26" s="6">
        <v>614.6745390000001</v>
      </c>
      <c r="AG26" s="6">
        <v>702.20240499999989</v>
      </c>
      <c r="AH26" s="6">
        <v>759.73334299999999</v>
      </c>
      <c r="AI26" s="6">
        <v>855.58716499999991</v>
      </c>
      <c r="AJ26" s="6">
        <v>1015.485993</v>
      </c>
      <c r="AK26" s="6">
        <v>1045.8937759999999</v>
      </c>
      <c r="AL26" s="6">
        <v>1135.7485400000003</v>
      </c>
      <c r="AM26" s="6">
        <v>1181.3779960000002</v>
      </c>
      <c r="AN26" s="6">
        <v>1249.1234509999999</v>
      </c>
      <c r="AO26" s="6">
        <v>1253.2732082900002</v>
      </c>
      <c r="AP26" s="6">
        <v>1273.7300331500001</v>
      </c>
      <c r="AQ26" s="6">
        <v>1319.412869</v>
      </c>
      <c r="AR26" s="6">
        <v>1398.8353133199998</v>
      </c>
      <c r="AS26" s="6">
        <v>1511.7466079999999</v>
      </c>
      <c r="AT26" s="6">
        <v>1634.1438157699999</v>
      </c>
      <c r="AU26" s="6">
        <v>1549.9050090000001</v>
      </c>
      <c r="AV26" s="6">
        <v>1703.5246023599998</v>
      </c>
      <c r="AW26" s="6">
        <v>1715.7666035299999</v>
      </c>
      <c r="AX26" s="6">
        <v>1756.0853367300001</v>
      </c>
      <c r="AY26" s="6">
        <v>1514.27507356</v>
      </c>
      <c r="AZ26" s="6">
        <v>1405.28314097</v>
      </c>
      <c r="BA26" s="6">
        <v>1439.4891764200001</v>
      </c>
      <c r="BB26" s="6">
        <v>1459.7761633700002</v>
      </c>
      <c r="BC26" s="47">
        <f t="shared" si="0"/>
        <v>1.4093184778543266E-2</v>
      </c>
    </row>
    <row r="27" spans="1:57" s="13" customFormat="1" ht="15.75" customHeight="1">
      <c r="A27" s="3" t="s">
        <v>53</v>
      </c>
      <c r="B27" s="9" t="s">
        <v>54</v>
      </c>
      <c r="C27" s="7">
        <v>4.7353655610429133</v>
      </c>
      <c r="D27" s="7">
        <v>15.014246</v>
      </c>
      <c r="E27" s="7">
        <v>18.372748999999999</v>
      </c>
      <c r="F27" s="7">
        <v>24.293752999999999</v>
      </c>
      <c r="G27" s="7">
        <v>32.009239000000001</v>
      </c>
      <c r="H27" s="7">
        <v>36.575707999999999</v>
      </c>
      <c r="I27" s="7">
        <v>43.521293999999997</v>
      </c>
      <c r="J27" s="7">
        <v>51.662636999999997</v>
      </c>
      <c r="K27" s="7">
        <v>60.286591000000001</v>
      </c>
      <c r="L27" s="7">
        <v>65.637645000000006</v>
      </c>
      <c r="M27" s="7">
        <v>82.029393270425899</v>
      </c>
      <c r="N27" s="7">
        <v>89.267246</v>
      </c>
      <c r="O27" s="7">
        <v>94.852309000000005</v>
      </c>
      <c r="P27" s="7">
        <v>122.064295</v>
      </c>
      <c r="Q27" s="7">
        <v>152.96690599999999</v>
      </c>
      <c r="R27" s="7">
        <v>142.88132888000001</v>
      </c>
      <c r="S27" s="7">
        <v>161.239588</v>
      </c>
      <c r="T27" s="7">
        <v>144.27960999999999</v>
      </c>
      <c r="U27" s="7">
        <v>133.23070899999999</v>
      </c>
      <c r="V27" s="7">
        <v>130.67551900000001</v>
      </c>
      <c r="W27" s="7">
        <v>131.20467400000001</v>
      </c>
      <c r="X27" s="7">
        <v>143.46113</v>
      </c>
      <c r="Y27" s="7">
        <v>157.203935</v>
      </c>
      <c r="Z27" s="7">
        <v>156.95281299999999</v>
      </c>
      <c r="AA27" s="7">
        <v>171.09238300000001</v>
      </c>
      <c r="AB27" s="7">
        <v>173.90589</v>
      </c>
      <c r="AC27" s="7">
        <v>172.39184</v>
      </c>
      <c r="AD27" s="7">
        <v>184.01859300000001</v>
      </c>
      <c r="AE27" s="7">
        <v>193.10666399999999</v>
      </c>
      <c r="AF27" s="7">
        <v>209.715259</v>
      </c>
      <c r="AG27" s="7">
        <v>241.67926900000001</v>
      </c>
      <c r="AH27" s="7">
        <v>256.90087899999997</v>
      </c>
      <c r="AI27" s="7">
        <v>284.84606300000002</v>
      </c>
      <c r="AJ27" s="7">
        <v>328.10663399999999</v>
      </c>
      <c r="AK27" s="7">
        <v>310.09300000000002</v>
      </c>
      <c r="AL27" s="7">
        <v>338.94807900000001</v>
      </c>
      <c r="AM27" s="7">
        <v>351.59126600000002</v>
      </c>
      <c r="AN27" s="7">
        <v>381.45926800000001</v>
      </c>
      <c r="AO27" s="7">
        <v>388.37775577000002</v>
      </c>
      <c r="AP27" s="7">
        <v>399.88345837000003</v>
      </c>
      <c r="AQ27" s="7">
        <v>418.65451899999999</v>
      </c>
      <c r="AR27" s="7">
        <v>437.32077086999999</v>
      </c>
      <c r="AS27" s="7">
        <v>485.59226341000004</v>
      </c>
      <c r="AT27" s="7">
        <v>543.87968286</v>
      </c>
      <c r="AU27" s="7">
        <v>446.35383999999999</v>
      </c>
      <c r="AV27" s="7">
        <v>600.34562530999995</v>
      </c>
      <c r="AW27" s="7">
        <v>622.97853715999997</v>
      </c>
      <c r="AX27" s="7">
        <v>670.61533671000007</v>
      </c>
      <c r="AY27" s="7">
        <v>734.99435867</v>
      </c>
      <c r="AZ27" s="7">
        <v>679.47253407000005</v>
      </c>
      <c r="BA27" s="7">
        <v>701.58439699999997</v>
      </c>
      <c r="BB27" s="7">
        <v>698.84440258000006</v>
      </c>
      <c r="BC27" s="48">
        <f t="shared" si="0"/>
        <v>-3.9054380794616428E-3</v>
      </c>
    </row>
    <row r="28" spans="1:57" s="13" customFormat="1" ht="15.75" customHeight="1">
      <c r="A28" s="3" t="s">
        <v>55</v>
      </c>
      <c r="B28" s="9" t="s">
        <v>56</v>
      </c>
      <c r="C28" s="7" t="s">
        <v>3</v>
      </c>
      <c r="D28" s="7" t="s">
        <v>3</v>
      </c>
      <c r="E28" s="7" t="s">
        <v>3</v>
      </c>
      <c r="F28" s="7" t="s">
        <v>3</v>
      </c>
      <c r="G28" s="7" t="s">
        <v>3</v>
      </c>
      <c r="H28" s="7" t="s">
        <v>3</v>
      </c>
      <c r="I28" s="7" t="s">
        <v>3</v>
      </c>
      <c r="J28" s="7" t="s">
        <v>3</v>
      </c>
      <c r="K28" s="7" t="s">
        <v>3</v>
      </c>
      <c r="L28" s="7" t="s">
        <v>3</v>
      </c>
      <c r="M28" s="7" t="s">
        <v>3</v>
      </c>
      <c r="N28" s="7" t="s">
        <v>3</v>
      </c>
      <c r="O28" s="7" t="s">
        <v>3</v>
      </c>
      <c r="P28" s="7" t="s">
        <v>3</v>
      </c>
      <c r="Q28" s="7" t="s">
        <v>3</v>
      </c>
      <c r="R28" s="7" t="s">
        <v>3</v>
      </c>
      <c r="S28" s="7" t="s">
        <v>3</v>
      </c>
      <c r="T28" s="7" t="s">
        <v>3</v>
      </c>
      <c r="U28" s="7" t="s">
        <v>3</v>
      </c>
      <c r="V28" s="7" t="s">
        <v>3</v>
      </c>
      <c r="W28" s="7" t="s">
        <v>3</v>
      </c>
      <c r="X28" s="7" t="s">
        <v>3</v>
      </c>
      <c r="Y28" s="7" t="s">
        <v>3</v>
      </c>
      <c r="Z28" s="7" t="s">
        <v>3</v>
      </c>
      <c r="AA28" s="7" t="s">
        <v>3</v>
      </c>
      <c r="AB28" s="7" t="s">
        <v>3</v>
      </c>
      <c r="AC28" s="7" t="s">
        <v>3</v>
      </c>
      <c r="AD28" s="7" t="s">
        <v>3</v>
      </c>
      <c r="AE28" s="7" t="s">
        <v>3</v>
      </c>
      <c r="AF28" s="7" t="s">
        <v>3</v>
      </c>
      <c r="AG28" s="7" t="s">
        <v>3</v>
      </c>
      <c r="AH28" s="7" t="s">
        <v>3</v>
      </c>
      <c r="AI28" s="7" t="s">
        <v>3</v>
      </c>
      <c r="AJ28" s="7" t="s">
        <v>3</v>
      </c>
      <c r="AK28" s="7" t="s">
        <v>3</v>
      </c>
      <c r="AL28" s="7" t="s">
        <v>3</v>
      </c>
      <c r="AM28" s="7" t="s">
        <v>3</v>
      </c>
      <c r="AN28" s="7" t="s">
        <v>3</v>
      </c>
      <c r="AO28" s="7" t="s">
        <v>3</v>
      </c>
      <c r="AP28" s="7" t="s">
        <v>3</v>
      </c>
      <c r="AQ28" s="7" t="s">
        <v>3</v>
      </c>
      <c r="AR28" s="7" t="s">
        <v>3</v>
      </c>
      <c r="AS28" s="7" t="s">
        <v>3</v>
      </c>
      <c r="AT28" s="7" t="s">
        <v>3</v>
      </c>
      <c r="AU28" s="7" t="s">
        <v>3</v>
      </c>
      <c r="AV28" s="7" t="s">
        <v>3</v>
      </c>
      <c r="AW28" s="7" t="s">
        <v>3</v>
      </c>
      <c r="AX28" s="7" t="s">
        <v>3</v>
      </c>
      <c r="AY28" s="7">
        <v>2.8098719600000002</v>
      </c>
      <c r="AZ28" s="7">
        <v>10.79311734</v>
      </c>
      <c r="BA28" s="7">
        <v>17.18590403</v>
      </c>
      <c r="BB28" s="7">
        <v>21.75248143</v>
      </c>
      <c r="BC28" s="48">
        <f t="shared" si="0"/>
        <v>0.26571644948258211</v>
      </c>
    </row>
    <row r="29" spans="1:57" s="13" customFormat="1" ht="15.75" customHeight="1">
      <c r="A29" s="3" t="s">
        <v>57</v>
      </c>
      <c r="B29" s="9" t="s">
        <v>58</v>
      </c>
      <c r="C29" s="7" t="s">
        <v>3</v>
      </c>
      <c r="D29" s="7" t="s">
        <v>3</v>
      </c>
      <c r="E29" s="7" t="s">
        <v>3</v>
      </c>
      <c r="F29" s="7" t="s">
        <v>3</v>
      </c>
      <c r="G29" s="7" t="s">
        <v>3</v>
      </c>
      <c r="H29" s="7" t="s">
        <v>3</v>
      </c>
      <c r="I29" s="7" t="s">
        <v>3</v>
      </c>
      <c r="J29" s="7" t="s">
        <v>3</v>
      </c>
      <c r="K29" s="7" t="s">
        <v>3</v>
      </c>
      <c r="L29" s="7" t="s">
        <v>3</v>
      </c>
      <c r="M29" s="7" t="s">
        <v>3</v>
      </c>
      <c r="N29" s="7" t="s">
        <v>3</v>
      </c>
      <c r="O29" s="7" t="s">
        <v>3</v>
      </c>
      <c r="P29" s="7" t="s">
        <v>3</v>
      </c>
      <c r="Q29" s="7" t="s">
        <v>3</v>
      </c>
      <c r="R29" s="7" t="s">
        <v>3</v>
      </c>
      <c r="S29" s="7" t="s">
        <v>3</v>
      </c>
      <c r="T29" s="7" t="s">
        <v>3</v>
      </c>
      <c r="U29" s="7" t="s">
        <v>3</v>
      </c>
      <c r="V29" s="7" t="s">
        <v>3</v>
      </c>
      <c r="W29" s="7" t="s">
        <v>3</v>
      </c>
      <c r="X29" s="7" t="s">
        <v>3</v>
      </c>
      <c r="Y29" s="7" t="s">
        <v>3</v>
      </c>
      <c r="Z29" s="7" t="s">
        <v>3</v>
      </c>
      <c r="AA29" s="7" t="s">
        <v>3</v>
      </c>
      <c r="AB29" s="7" t="s">
        <v>3</v>
      </c>
      <c r="AC29" s="7" t="s">
        <v>3</v>
      </c>
      <c r="AD29" s="7" t="s">
        <v>3</v>
      </c>
      <c r="AE29" s="7" t="s">
        <v>3</v>
      </c>
      <c r="AF29" s="7" t="s">
        <v>3</v>
      </c>
      <c r="AG29" s="7" t="s">
        <v>3</v>
      </c>
      <c r="AH29" s="7" t="s">
        <v>3</v>
      </c>
      <c r="AI29" s="7" t="s">
        <v>3</v>
      </c>
      <c r="AJ29" s="7" t="s">
        <v>3</v>
      </c>
      <c r="AK29" s="7" t="s">
        <v>3</v>
      </c>
      <c r="AL29" s="7" t="s">
        <v>3</v>
      </c>
      <c r="AM29" s="7" t="s">
        <v>3</v>
      </c>
      <c r="AN29" s="7" t="s">
        <v>3</v>
      </c>
      <c r="AO29" s="7" t="s">
        <v>3</v>
      </c>
      <c r="AP29" s="7" t="s">
        <v>3</v>
      </c>
      <c r="AQ29" s="7" t="s">
        <v>3</v>
      </c>
      <c r="AR29" s="7" t="s">
        <v>3</v>
      </c>
      <c r="AS29" s="7" t="s">
        <v>3</v>
      </c>
      <c r="AT29" s="7" t="s">
        <v>3</v>
      </c>
      <c r="AU29" s="7" t="s">
        <v>3</v>
      </c>
      <c r="AV29" s="7" t="s">
        <v>3</v>
      </c>
      <c r="AW29" s="7" t="s">
        <v>3</v>
      </c>
      <c r="AX29" s="7" t="s">
        <v>3</v>
      </c>
      <c r="AY29" s="7">
        <v>2.8691780099999997</v>
      </c>
      <c r="AZ29" s="7">
        <v>14.12531117</v>
      </c>
      <c r="BA29" s="7">
        <v>19.462222699999998</v>
      </c>
      <c r="BB29" s="7">
        <v>22.375343149999999</v>
      </c>
      <c r="BC29" s="48">
        <f t="shared" si="0"/>
        <v>0.14968076847666545</v>
      </c>
    </row>
    <row r="30" spans="1:57" s="13" customFormat="1" ht="15.75" customHeight="1">
      <c r="A30" s="3" t="s">
        <v>59</v>
      </c>
      <c r="B30" s="38" t="s">
        <v>60</v>
      </c>
      <c r="C30" s="7">
        <v>0.80867858903030188</v>
      </c>
      <c r="D30" s="7">
        <v>0</v>
      </c>
      <c r="E30" s="7">
        <v>0</v>
      </c>
      <c r="F30" s="7">
        <v>0</v>
      </c>
      <c r="G30" s="7">
        <v>0</v>
      </c>
      <c r="H30" s="7">
        <v>7.0103960000000001</v>
      </c>
      <c r="I30" s="7">
        <v>0</v>
      </c>
      <c r="J30" s="7">
        <v>0</v>
      </c>
      <c r="K30" s="7">
        <v>0</v>
      </c>
      <c r="L30" s="7">
        <v>0</v>
      </c>
      <c r="M30" s="7">
        <v>16.02344815</v>
      </c>
      <c r="N30" s="7">
        <v>0</v>
      </c>
      <c r="O30" s="7">
        <v>0</v>
      </c>
      <c r="P30" s="7">
        <v>0</v>
      </c>
      <c r="Q30" s="7">
        <v>0</v>
      </c>
      <c r="R30" s="7">
        <v>33.536181749999997</v>
      </c>
      <c r="S30" s="7">
        <v>0</v>
      </c>
      <c r="T30" s="7">
        <v>0</v>
      </c>
      <c r="U30" s="7">
        <v>0</v>
      </c>
      <c r="V30" s="7">
        <v>0</v>
      </c>
      <c r="W30" s="7">
        <v>46.510233999999997</v>
      </c>
      <c r="X30" s="7">
        <v>51.668202000000001</v>
      </c>
      <c r="Y30" s="7">
        <v>58.218165999999997</v>
      </c>
      <c r="Z30" s="7">
        <v>66.438858999999994</v>
      </c>
      <c r="AA30" s="7">
        <v>76.712620999999999</v>
      </c>
      <c r="AB30" s="7">
        <v>79.747274000000004</v>
      </c>
      <c r="AC30" s="7">
        <v>89.079919000000004</v>
      </c>
      <c r="AD30" s="7">
        <v>97.298509999999993</v>
      </c>
      <c r="AE30" s="7">
        <v>105.00417400000001</v>
      </c>
      <c r="AF30" s="7">
        <v>114.529505</v>
      </c>
      <c r="AG30" s="7">
        <v>134.548644</v>
      </c>
      <c r="AH30" s="7">
        <v>151.72039699999999</v>
      </c>
      <c r="AI30" s="7">
        <v>174.73004399999999</v>
      </c>
      <c r="AJ30" s="7">
        <v>198.98184499999999</v>
      </c>
      <c r="AK30" s="7">
        <v>217.84800000000001</v>
      </c>
      <c r="AL30" s="7">
        <v>237.523482</v>
      </c>
      <c r="AM30" s="7">
        <v>247.05189799999999</v>
      </c>
      <c r="AN30" s="7">
        <v>257.332043</v>
      </c>
      <c r="AO30" s="7">
        <v>271.73530373</v>
      </c>
      <c r="AP30" s="7">
        <v>276.45107443000001</v>
      </c>
      <c r="AQ30" s="7">
        <v>276.33887399999998</v>
      </c>
      <c r="AR30" s="7">
        <v>289.63761137</v>
      </c>
      <c r="AS30" s="7">
        <v>314.54804845000001</v>
      </c>
      <c r="AT30" s="7">
        <v>335.45464476000001</v>
      </c>
      <c r="AU30" s="7">
        <v>351.11604399999999</v>
      </c>
      <c r="AV30" s="7">
        <v>368.50898129000001</v>
      </c>
      <c r="AW30" s="7">
        <v>372.06311105000003</v>
      </c>
      <c r="AX30" s="7">
        <v>365.29432303999999</v>
      </c>
      <c r="AY30" s="7">
        <v>362.30289095999996</v>
      </c>
      <c r="AZ30" s="7">
        <v>426.44481452999997</v>
      </c>
      <c r="BA30" s="7">
        <v>469.09262438000002</v>
      </c>
      <c r="BB30" s="7">
        <v>495.09511335000002</v>
      </c>
      <c r="BC30" s="48">
        <f t="shared" si="0"/>
        <v>5.5431459840937558E-2</v>
      </c>
    </row>
    <row r="31" spans="1:57" s="13" customFormat="1" ht="30.75" customHeight="1">
      <c r="A31" s="3" t="s">
        <v>61</v>
      </c>
      <c r="B31" s="38" t="s">
        <v>62</v>
      </c>
      <c r="C31" s="7">
        <v>5.3116929516883422</v>
      </c>
      <c r="D31" s="7">
        <v>0</v>
      </c>
      <c r="E31" s="7">
        <v>0</v>
      </c>
      <c r="F31" s="7">
        <v>0</v>
      </c>
      <c r="G31" s="7">
        <v>0</v>
      </c>
      <c r="H31" s="7">
        <v>10.180517</v>
      </c>
      <c r="I31" s="7">
        <v>0</v>
      </c>
      <c r="J31" s="7">
        <v>0</v>
      </c>
      <c r="K31" s="7">
        <v>0</v>
      </c>
      <c r="L31" s="7">
        <v>0</v>
      </c>
      <c r="M31" s="7">
        <v>31.253276199999998</v>
      </c>
      <c r="N31" s="7">
        <v>0</v>
      </c>
      <c r="O31" s="7">
        <v>0</v>
      </c>
      <c r="P31" s="7">
        <v>0</v>
      </c>
      <c r="Q31" s="7">
        <v>0</v>
      </c>
      <c r="R31" s="7">
        <v>96.777742549999999</v>
      </c>
      <c r="S31" s="7">
        <v>0</v>
      </c>
      <c r="T31" s="7">
        <v>0</v>
      </c>
      <c r="U31" s="7">
        <v>0</v>
      </c>
      <c r="V31" s="7">
        <v>0</v>
      </c>
      <c r="W31" s="7">
        <v>113.06604799999999</v>
      </c>
      <c r="X31" s="7">
        <v>117.191455</v>
      </c>
      <c r="Y31" s="7">
        <v>122.971712</v>
      </c>
      <c r="Z31" s="7">
        <v>121.299094</v>
      </c>
      <c r="AA31" s="7">
        <v>152.48400000000001</v>
      </c>
      <c r="AB31" s="7">
        <v>167.932052</v>
      </c>
      <c r="AC31" s="7">
        <v>166.291191</v>
      </c>
      <c r="AD31" s="7">
        <v>171.882521</v>
      </c>
      <c r="AE31" s="7">
        <v>173.70407299999999</v>
      </c>
      <c r="AF31" s="7">
        <v>177.40484799999999</v>
      </c>
      <c r="AG31" s="7">
        <v>195.579025</v>
      </c>
      <c r="AH31" s="7">
        <v>207.812241</v>
      </c>
      <c r="AI31" s="7">
        <v>235.77026799999999</v>
      </c>
      <c r="AJ31" s="7">
        <v>293.06132300000002</v>
      </c>
      <c r="AK31" s="7">
        <v>304.27</v>
      </c>
      <c r="AL31" s="7">
        <v>320.566508</v>
      </c>
      <c r="AM31" s="7">
        <v>329.278614</v>
      </c>
      <c r="AN31" s="7">
        <v>344.999549</v>
      </c>
      <c r="AO31" s="7">
        <v>323.01622961999999</v>
      </c>
      <c r="AP31" s="7">
        <v>322.15453910000002</v>
      </c>
      <c r="AQ31" s="7">
        <v>339.02240899999998</v>
      </c>
      <c r="AR31" s="7">
        <v>354.76580797000003</v>
      </c>
      <c r="AS31" s="7">
        <v>376.25964352</v>
      </c>
      <c r="AT31" s="7">
        <v>391.24167045000002</v>
      </c>
      <c r="AU31" s="7">
        <v>384.47078399999998</v>
      </c>
      <c r="AV31" s="7">
        <v>367.69098331999999</v>
      </c>
      <c r="AW31" s="7">
        <v>381.58976689999997</v>
      </c>
      <c r="AX31" s="7">
        <v>377.51718870999997</v>
      </c>
      <c r="AY31" s="7">
        <v>107.20870427</v>
      </c>
      <c r="AZ31" s="7">
        <v>6.9427829299999999</v>
      </c>
      <c r="BA31" s="7">
        <v>0.51445713000000004</v>
      </c>
      <c r="BB31" s="7">
        <v>0.50381507000000003</v>
      </c>
      <c r="BC31" s="48">
        <f t="shared" si="0"/>
        <v>-2.0685999628385021E-2</v>
      </c>
    </row>
    <row r="32" spans="1:57" ht="15.75" customHeight="1">
      <c r="A32" s="3" t="s">
        <v>63</v>
      </c>
      <c r="B32" s="38" t="s">
        <v>64</v>
      </c>
      <c r="C32" s="7">
        <v>0.84867989823844248</v>
      </c>
      <c r="D32" s="7">
        <v>0</v>
      </c>
      <c r="E32" s="7">
        <v>0</v>
      </c>
      <c r="F32" s="7">
        <v>0</v>
      </c>
      <c r="G32" s="7">
        <v>0</v>
      </c>
      <c r="H32" s="7">
        <v>7.6401019999999997</v>
      </c>
      <c r="I32" s="7">
        <v>0</v>
      </c>
      <c r="J32" s="7">
        <v>0</v>
      </c>
      <c r="K32" s="7">
        <v>0</v>
      </c>
      <c r="L32" s="7">
        <v>0</v>
      </c>
      <c r="M32" s="7">
        <v>17.253054250000002</v>
      </c>
      <c r="N32" s="7">
        <v>0</v>
      </c>
      <c r="O32" s="7">
        <v>0</v>
      </c>
      <c r="P32" s="7">
        <v>0</v>
      </c>
      <c r="Q32" s="7">
        <v>0</v>
      </c>
      <c r="R32" s="7">
        <v>28.549558699999999</v>
      </c>
      <c r="S32" s="7">
        <v>0</v>
      </c>
      <c r="T32" s="7">
        <v>0</v>
      </c>
      <c r="U32" s="7">
        <v>0</v>
      </c>
      <c r="V32" s="7">
        <v>0</v>
      </c>
      <c r="W32" s="7">
        <v>31.541802000000001</v>
      </c>
      <c r="X32" s="7">
        <v>36.153910000000003</v>
      </c>
      <c r="Y32" s="7">
        <v>38.781362000000001</v>
      </c>
      <c r="Z32" s="7">
        <v>41.372948000000001</v>
      </c>
      <c r="AA32" s="7">
        <v>46.984710999999997</v>
      </c>
      <c r="AB32" s="7">
        <v>48.141022999999997</v>
      </c>
      <c r="AC32" s="7">
        <v>49.928739999999998</v>
      </c>
      <c r="AD32" s="7">
        <v>57.156336000000003</v>
      </c>
      <c r="AE32" s="7">
        <v>61.974049000000001</v>
      </c>
      <c r="AF32" s="7">
        <v>70.253371000000001</v>
      </c>
      <c r="AG32" s="7">
        <v>81.680130000000005</v>
      </c>
      <c r="AH32" s="7">
        <v>91.780191000000002</v>
      </c>
      <c r="AI32" s="7">
        <v>102.00385</v>
      </c>
      <c r="AJ32" s="7">
        <v>136.248569</v>
      </c>
      <c r="AK32" s="7">
        <v>149.03399999999999</v>
      </c>
      <c r="AL32" s="7">
        <v>167.877487</v>
      </c>
      <c r="AM32" s="7">
        <v>178.77870200000001</v>
      </c>
      <c r="AN32" s="7">
        <v>188.836006</v>
      </c>
      <c r="AO32" s="7">
        <v>193.90136278</v>
      </c>
      <c r="AP32" s="7">
        <v>203.0095982</v>
      </c>
      <c r="AQ32" s="7">
        <v>203.664399</v>
      </c>
      <c r="AR32" s="7">
        <v>229.87677465000002</v>
      </c>
      <c r="AS32" s="7">
        <v>241.89192030000001</v>
      </c>
      <c r="AT32" s="7">
        <v>264.87056307</v>
      </c>
      <c r="AU32" s="7">
        <v>268.81897300000003</v>
      </c>
      <c r="AV32" s="7">
        <v>261.5857231</v>
      </c>
      <c r="AW32" s="7">
        <v>234.48704524999999</v>
      </c>
      <c r="AX32" s="7">
        <v>232.34804174999999</v>
      </c>
      <c r="AY32" s="7">
        <v>242.27134674999999</v>
      </c>
      <c r="AZ32" s="7">
        <v>232.20046116999998</v>
      </c>
      <c r="BA32" s="7">
        <v>231.93243853999999</v>
      </c>
      <c r="BB32" s="7">
        <v>223.03445693</v>
      </c>
      <c r="BC32" s="48">
        <f t="shared" si="0"/>
        <v>-3.8364541269053309E-2</v>
      </c>
    </row>
    <row r="33" spans="1:57" ht="15.75" customHeight="1">
      <c r="A33" s="3" t="s">
        <v>47</v>
      </c>
      <c r="B33" s="38" t="s">
        <v>48</v>
      </c>
      <c r="C33" s="7" t="s">
        <v>3</v>
      </c>
      <c r="D33" s="7">
        <v>0</v>
      </c>
      <c r="E33" s="7">
        <v>0</v>
      </c>
      <c r="F33" s="7">
        <v>0</v>
      </c>
      <c r="G33" s="7">
        <v>0</v>
      </c>
      <c r="H33" s="7" t="s">
        <v>3</v>
      </c>
      <c r="I33" s="7">
        <v>0</v>
      </c>
      <c r="J33" s="7">
        <v>0</v>
      </c>
      <c r="K33" s="7">
        <v>0</v>
      </c>
      <c r="L33" s="7">
        <v>0</v>
      </c>
      <c r="M33" s="7">
        <v>8.0921216000000005</v>
      </c>
      <c r="N33" s="7">
        <v>0</v>
      </c>
      <c r="O33" s="7">
        <v>0</v>
      </c>
      <c r="P33" s="7">
        <v>0</v>
      </c>
      <c r="Q33" s="7">
        <v>0</v>
      </c>
      <c r="R33" s="7">
        <v>17.766472100000001</v>
      </c>
      <c r="S33" s="7">
        <v>0</v>
      </c>
      <c r="T33" s="7">
        <v>0</v>
      </c>
      <c r="U33" s="7">
        <v>0</v>
      </c>
      <c r="V33" s="7">
        <v>0</v>
      </c>
      <c r="W33" s="7">
        <v>25.439129000000001</v>
      </c>
      <c r="X33" s="7">
        <v>27.721699000000001</v>
      </c>
      <c r="Y33" s="7">
        <v>30.406402</v>
      </c>
      <c r="Z33" s="7">
        <v>31.591806999999999</v>
      </c>
      <c r="AA33" s="7">
        <v>33.794029999999999</v>
      </c>
      <c r="AB33" s="7">
        <v>35.686543999999998</v>
      </c>
      <c r="AC33" s="7">
        <v>36.997490999999997</v>
      </c>
      <c r="AD33" s="7">
        <v>40.450380000000003</v>
      </c>
      <c r="AE33" s="7">
        <v>40.847951000000002</v>
      </c>
      <c r="AF33" s="7">
        <v>43.655926000000001</v>
      </c>
      <c r="AG33" s="7">
        <v>50.147646999999999</v>
      </c>
      <c r="AH33" s="7">
        <v>53.177309999999999</v>
      </c>
      <c r="AI33" s="7">
        <v>60.034720999999998</v>
      </c>
      <c r="AJ33" s="7">
        <v>61.309846</v>
      </c>
      <c r="AK33" s="7">
        <v>66.870999999999995</v>
      </c>
      <c r="AL33" s="7">
        <v>72.729669000000001</v>
      </c>
      <c r="AM33" s="7">
        <v>77.158934000000002</v>
      </c>
      <c r="AN33" s="7">
        <v>79.665456000000006</v>
      </c>
      <c r="AO33" s="7">
        <v>79.633924919999998</v>
      </c>
      <c r="AP33" s="7">
        <v>76.442970950000003</v>
      </c>
      <c r="AQ33" s="7">
        <v>85.795422000000002</v>
      </c>
      <c r="AR33" s="7">
        <v>91.299236379999996</v>
      </c>
      <c r="AS33" s="7">
        <v>98.219863230000001</v>
      </c>
      <c r="AT33" s="7">
        <v>103.86482513999999</v>
      </c>
      <c r="AU33" s="7">
        <v>105.846361</v>
      </c>
      <c r="AV33" s="7">
        <v>112.34663805</v>
      </c>
      <c r="AW33" s="7">
        <v>109.74732055</v>
      </c>
      <c r="AX33" s="7">
        <v>115.74935866</v>
      </c>
      <c r="AY33" s="7">
        <v>67.764169349999989</v>
      </c>
      <c r="AZ33" s="7">
        <v>40.224309470000001</v>
      </c>
      <c r="BA33" s="7">
        <v>5.8578263600000007</v>
      </c>
      <c r="BB33" s="7">
        <v>4.8903929400000008</v>
      </c>
      <c r="BC33" s="48">
        <f t="shared" si="0"/>
        <v>-0.16515228696536499</v>
      </c>
    </row>
    <row r="34" spans="1:57" ht="15.75" customHeight="1">
      <c r="A34" s="51" t="s">
        <v>65</v>
      </c>
      <c r="B34" s="52" t="s">
        <v>7</v>
      </c>
      <c r="C34" s="7" t="s">
        <v>3</v>
      </c>
      <c r="D34" s="7">
        <v>0</v>
      </c>
      <c r="E34" s="7">
        <v>0</v>
      </c>
      <c r="F34" s="7">
        <v>0</v>
      </c>
      <c r="G34" s="7">
        <v>0</v>
      </c>
      <c r="H34" s="7">
        <v>-8.3430000000000004E-2</v>
      </c>
      <c r="I34" s="7">
        <v>0</v>
      </c>
      <c r="J34" s="7">
        <v>0</v>
      </c>
      <c r="K34" s="7">
        <v>0</v>
      </c>
      <c r="L34" s="7">
        <v>0</v>
      </c>
      <c r="M34" s="7">
        <v>-0.12392485</v>
      </c>
      <c r="N34" s="7">
        <v>0</v>
      </c>
      <c r="O34" s="7">
        <v>0</v>
      </c>
      <c r="P34" s="7">
        <v>0</v>
      </c>
      <c r="Q34" s="7">
        <v>0</v>
      </c>
      <c r="R34" s="7">
        <v>-0.45199671000000002</v>
      </c>
      <c r="S34" s="7">
        <v>0</v>
      </c>
      <c r="T34" s="7">
        <v>0</v>
      </c>
      <c r="U34" s="7">
        <v>0</v>
      </c>
      <c r="V34" s="7">
        <v>0</v>
      </c>
      <c r="W34" s="7">
        <v>-0.77190199999999998</v>
      </c>
      <c r="X34" s="7">
        <v>-0.82575699999999996</v>
      </c>
      <c r="Y34" s="7">
        <v>-0.679701</v>
      </c>
      <c r="Z34" s="7">
        <v>-0.68950400000000001</v>
      </c>
      <c r="AA34" s="7">
        <v>-0.59392099999999992</v>
      </c>
      <c r="AB34" s="7">
        <v>-0.77366999999999997</v>
      </c>
      <c r="AC34" s="7">
        <v>-0.78450600000000004</v>
      </c>
      <c r="AD34" s="7">
        <v>-0.93300799999999995</v>
      </c>
      <c r="AE34" s="7">
        <v>-0.88346199999999997</v>
      </c>
      <c r="AF34" s="7">
        <v>-0.88436999999999999</v>
      </c>
      <c r="AG34" s="7">
        <v>-1.43231</v>
      </c>
      <c r="AH34" s="7">
        <v>-1.657675</v>
      </c>
      <c r="AI34" s="7">
        <v>-1.7977810000000001</v>
      </c>
      <c r="AJ34" s="7">
        <v>-2.2222240000000002</v>
      </c>
      <c r="AK34" s="7">
        <v>-2.2222239999999998</v>
      </c>
      <c r="AL34" s="7">
        <v>-1.896685</v>
      </c>
      <c r="AM34" s="7">
        <v>-2.4814180000000001</v>
      </c>
      <c r="AN34" s="7">
        <v>-3.1688710000000002</v>
      </c>
      <c r="AO34" s="7">
        <v>-3.3913685299999998</v>
      </c>
      <c r="AP34" s="7">
        <v>-4.2116078999999997</v>
      </c>
      <c r="AQ34" s="7">
        <v>-4.062754</v>
      </c>
      <c r="AR34" s="7">
        <v>-4.0648879200000003</v>
      </c>
      <c r="AS34" s="7">
        <v>-4.7651309099999999</v>
      </c>
      <c r="AT34" s="7">
        <v>-5.16757051</v>
      </c>
      <c r="AU34" s="7">
        <v>-6.7009930000000004</v>
      </c>
      <c r="AV34" s="7">
        <v>-6.9533487100000002</v>
      </c>
      <c r="AW34" s="7">
        <v>-5.0991773799999995</v>
      </c>
      <c r="AX34" s="7">
        <v>-5.4389121399999993</v>
      </c>
      <c r="AY34" s="7">
        <v>-5.9454464099999997</v>
      </c>
      <c r="AZ34" s="7">
        <v>-4.9201897099999998</v>
      </c>
      <c r="BA34" s="7">
        <v>-6.1406937199999998</v>
      </c>
      <c r="BB34" s="7">
        <v>-6.7198420800000003</v>
      </c>
      <c r="BC34" s="48">
        <f t="shared" si="0"/>
        <v>9.4313181280111236E-2</v>
      </c>
    </row>
    <row r="35" spans="1:57" ht="30" customHeight="1">
      <c r="A35" s="3" t="s">
        <v>66</v>
      </c>
      <c r="B35" s="39" t="s">
        <v>67</v>
      </c>
      <c r="C35" s="6">
        <v>0.29099999999999998</v>
      </c>
      <c r="D35" s="6">
        <v>1.1839999999999999</v>
      </c>
      <c r="E35" s="6">
        <v>4.968</v>
      </c>
      <c r="F35" s="6">
        <v>12.316000000000001</v>
      </c>
      <c r="G35" s="6">
        <v>15.965049</v>
      </c>
      <c r="H35" s="6">
        <v>17.2785853</v>
      </c>
      <c r="I35" s="6">
        <v>25.393331</v>
      </c>
      <c r="J35" s="6">
        <v>23.100058000000001</v>
      </c>
      <c r="K35" s="6">
        <v>36.026865999999998</v>
      </c>
      <c r="L35" s="6">
        <v>44.166134</v>
      </c>
      <c r="M35" s="6">
        <v>51.375945600000001</v>
      </c>
      <c r="N35" s="6">
        <v>67.422899000000001</v>
      </c>
      <c r="O35" s="6">
        <v>84.525952650000008</v>
      </c>
      <c r="P35" s="6">
        <v>131.8275261</v>
      </c>
      <c r="Q35" s="6">
        <v>174.62375494999998</v>
      </c>
      <c r="R35" s="6">
        <v>197.02763005</v>
      </c>
      <c r="S35" s="6">
        <v>231.14254650000001</v>
      </c>
      <c r="T35" s="6">
        <v>243.193568</v>
      </c>
      <c r="U35" s="6">
        <v>223.99717899999999</v>
      </c>
      <c r="V35" s="6">
        <v>260.89957800000002</v>
      </c>
      <c r="W35" s="6">
        <v>287.852622</v>
      </c>
      <c r="X35" s="6">
        <v>286.50742100000002</v>
      </c>
      <c r="Y35" s="6">
        <v>344.79505299999994</v>
      </c>
      <c r="Z35" s="6">
        <v>366.73169999999999</v>
      </c>
      <c r="AA35" s="6">
        <v>401.030148</v>
      </c>
      <c r="AB35" s="6">
        <v>434.64022699999998</v>
      </c>
      <c r="AC35" s="6">
        <v>505.62212499999998</v>
      </c>
      <c r="AD35" s="6">
        <v>524.75949299999991</v>
      </c>
      <c r="AE35" s="6">
        <v>586.61127499999998</v>
      </c>
      <c r="AF35" s="6">
        <v>634.463077</v>
      </c>
      <c r="AG35" s="6">
        <v>684.02189499999997</v>
      </c>
      <c r="AH35" s="6">
        <v>824.81570899999997</v>
      </c>
      <c r="AI35" s="6">
        <v>1019.8000000000001</v>
      </c>
      <c r="AJ35" s="6">
        <v>1126.097127</v>
      </c>
      <c r="AK35" s="6">
        <v>1188.8557227000001</v>
      </c>
      <c r="AL35" s="6">
        <v>1196.4825020000001</v>
      </c>
      <c r="AM35" s="6">
        <v>1367.172106</v>
      </c>
      <c r="AN35" s="6">
        <v>1434.3767009999999</v>
      </c>
      <c r="AO35" s="6">
        <v>1504.20204255</v>
      </c>
      <c r="AP35" s="6">
        <v>1591.6944626</v>
      </c>
      <c r="AQ35" s="6">
        <v>1623.16165</v>
      </c>
      <c r="AR35" s="6">
        <v>1776.5533855999997</v>
      </c>
      <c r="AS35" s="6">
        <v>1736.86985875</v>
      </c>
      <c r="AT35" s="6">
        <v>1871.8196444499999</v>
      </c>
      <c r="AU35" s="6">
        <v>1961.301643</v>
      </c>
      <c r="AV35" s="6">
        <v>2015.81180262</v>
      </c>
      <c r="AW35" s="6">
        <v>1972.5325845999998</v>
      </c>
      <c r="AX35" s="6">
        <v>4006.4751471700001</v>
      </c>
      <c r="AY35" s="6">
        <v>149.60014973000011</v>
      </c>
      <c r="AZ35" s="6">
        <v>152.51965135</v>
      </c>
      <c r="BA35" s="6">
        <v>152.46538080000005</v>
      </c>
      <c r="BB35" s="6">
        <v>198.34769054999998</v>
      </c>
      <c r="BC35" s="47">
        <f t="shared" si="0"/>
        <v>0.30093592072673281</v>
      </c>
      <c r="BE35" s="12"/>
    </row>
    <row r="36" spans="1:57" ht="15.75" customHeight="1">
      <c r="A36" s="3" t="s">
        <v>68</v>
      </c>
      <c r="B36" s="9" t="s">
        <v>69</v>
      </c>
      <c r="C36" s="7" t="s">
        <v>3</v>
      </c>
      <c r="D36" s="7">
        <v>0</v>
      </c>
      <c r="E36" s="7">
        <v>0</v>
      </c>
      <c r="F36" s="7">
        <v>0</v>
      </c>
      <c r="G36" s="7">
        <v>0</v>
      </c>
      <c r="H36" s="7">
        <v>7.7470999999999998E-2</v>
      </c>
      <c r="I36" s="7">
        <v>0</v>
      </c>
      <c r="J36" s="7">
        <v>0</v>
      </c>
      <c r="K36" s="7">
        <v>0</v>
      </c>
      <c r="L36" s="7">
        <v>0</v>
      </c>
      <c r="M36" s="7">
        <v>0.109336</v>
      </c>
      <c r="N36" s="7">
        <v>0</v>
      </c>
      <c r="O36" s="7">
        <v>0</v>
      </c>
      <c r="P36" s="7">
        <v>0</v>
      </c>
      <c r="Q36" s="7">
        <v>0</v>
      </c>
      <c r="R36" s="7">
        <v>4.1284000000000001E-2</v>
      </c>
      <c r="S36" s="7">
        <v>0</v>
      </c>
      <c r="T36" s="7">
        <v>0</v>
      </c>
      <c r="U36" s="7">
        <v>0</v>
      </c>
      <c r="V36" s="7">
        <v>0</v>
      </c>
      <c r="W36" s="7">
        <v>6.4132999999999996E-2</v>
      </c>
      <c r="X36" s="7">
        <v>8.3148E-2</v>
      </c>
      <c r="Y36" s="7">
        <v>0.117491</v>
      </c>
      <c r="Z36" s="7">
        <v>0.132353</v>
      </c>
      <c r="AA36" s="7">
        <v>0.11110100000000001</v>
      </c>
      <c r="AB36" s="7">
        <v>0.117815</v>
      </c>
      <c r="AC36" s="7">
        <v>0.125023</v>
      </c>
      <c r="AD36" s="7">
        <v>0.16101099999999999</v>
      </c>
      <c r="AE36" s="7">
        <v>1.9677E-2</v>
      </c>
      <c r="AF36" s="7">
        <v>0.14894099999999999</v>
      </c>
      <c r="AG36" s="7" t="s">
        <v>3</v>
      </c>
      <c r="AH36" s="7" t="s">
        <v>3</v>
      </c>
      <c r="AI36" s="7" t="s">
        <v>3</v>
      </c>
      <c r="AJ36" s="7" t="s">
        <v>3</v>
      </c>
      <c r="AK36" s="7" t="s">
        <v>3</v>
      </c>
      <c r="AL36" s="7" t="s">
        <v>3</v>
      </c>
      <c r="AM36" s="7" t="s">
        <v>3</v>
      </c>
      <c r="AN36" s="7" t="s">
        <v>3</v>
      </c>
      <c r="AO36" s="7" t="s">
        <v>3</v>
      </c>
      <c r="AP36" s="7" t="s">
        <v>3</v>
      </c>
      <c r="AQ36" s="7" t="s">
        <v>3</v>
      </c>
      <c r="AR36" s="7" t="s">
        <v>3</v>
      </c>
      <c r="AS36" s="7" t="s">
        <v>3</v>
      </c>
      <c r="AT36" s="7" t="s">
        <v>3</v>
      </c>
      <c r="AU36" s="7" t="s">
        <v>3</v>
      </c>
      <c r="AV36" s="7" t="s">
        <v>3</v>
      </c>
      <c r="AW36" s="7" t="s">
        <v>3</v>
      </c>
      <c r="AX36" s="7" t="s">
        <v>3</v>
      </c>
      <c r="AY36" s="7" t="s">
        <v>3</v>
      </c>
      <c r="AZ36" s="7" t="s">
        <v>3</v>
      </c>
      <c r="BA36" s="7" t="s">
        <v>3</v>
      </c>
      <c r="BB36" s="7" t="s">
        <v>3</v>
      </c>
      <c r="BC36" s="47" t="s">
        <v>3</v>
      </c>
    </row>
    <row r="37" spans="1:57" ht="15.75" customHeight="1">
      <c r="A37" s="3" t="s">
        <v>70</v>
      </c>
      <c r="B37" s="38" t="s">
        <v>71</v>
      </c>
      <c r="C37" s="7">
        <v>0.2</v>
      </c>
      <c r="D37" s="7">
        <v>0</v>
      </c>
      <c r="E37" s="7">
        <v>0</v>
      </c>
      <c r="F37" s="7">
        <v>0</v>
      </c>
      <c r="G37" s="7">
        <v>0</v>
      </c>
      <c r="H37" s="7">
        <v>10.096496</v>
      </c>
      <c r="I37" s="7">
        <v>0</v>
      </c>
      <c r="J37" s="7">
        <v>0</v>
      </c>
      <c r="K37" s="7">
        <v>0</v>
      </c>
      <c r="L37" s="7">
        <v>0</v>
      </c>
      <c r="M37" s="7">
        <v>17.762025999999999</v>
      </c>
      <c r="N37" s="7">
        <v>0</v>
      </c>
      <c r="O37" s="7">
        <v>0</v>
      </c>
      <c r="P37" s="7">
        <v>0</v>
      </c>
      <c r="Q37" s="7">
        <v>0</v>
      </c>
      <c r="R37" s="7">
        <v>81.163791000000003</v>
      </c>
      <c r="S37" s="7">
        <v>0</v>
      </c>
      <c r="T37" s="7">
        <v>0</v>
      </c>
      <c r="U37" s="7">
        <v>0</v>
      </c>
      <c r="V37" s="7">
        <v>0</v>
      </c>
      <c r="W37" s="7">
        <v>72.181020000000004</v>
      </c>
      <c r="X37" s="7">
        <v>52.781734999999998</v>
      </c>
      <c r="Y37" s="7">
        <v>70.103534999999994</v>
      </c>
      <c r="Z37" s="7">
        <v>61.801560000000002</v>
      </c>
      <c r="AA37" s="7">
        <v>56.611209000000002</v>
      </c>
      <c r="AB37" s="7">
        <v>67.964704999999995</v>
      </c>
      <c r="AC37" s="7">
        <v>92.185051000000001</v>
      </c>
      <c r="AD37" s="7">
        <v>73.313607000000005</v>
      </c>
      <c r="AE37" s="7">
        <v>91.707040000000006</v>
      </c>
      <c r="AF37" s="7">
        <v>107.661117</v>
      </c>
      <c r="AG37" s="7">
        <v>89.857506000000001</v>
      </c>
      <c r="AH37" s="7">
        <v>107.96426200000001</v>
      </c>
      <c r="AI37" s="7">
        <v>139.1</v>
      </c>
      <c r="AJ37" s="7">
        <v>132.608</v>
      </c>
      <c r="AK37" s="7">
        <v>138.7910559</v>
      </c>
      <c r="AL37" s="7">
        <v>145.632294</v>
      </c>
      <c r="AM37" s="7">
        <v>137.357978</v>
      </c>
      <c r="AN37" s="7">
        <v>131.39049499999999</v>
      </c>
      <c r="AO37" s="7">
        <v>125.71561025</v>
      </c>
      <c r="AP37" s="7">
        <v>114.35817249999999</v>
      </c>
      <c r="AQ37" s="7">
        <v>92.718047999999996</v>
      </c>
      <c r="AR37" s="7">
        <v>81.449431200000006</v>
      </c>
      <c r="AS37" s="7">
        <v>81.039567000000005</v>
      </c>
      <c r="AT37" s="7">
        <v>80.788346000000004</v>
      </c>
      <c r="AU37" s="7">
        <v>89.402422999999999</v>
      </c>
      <c r="AV37" s="7">
        <v>77.438059999999993</v>
      </c>
      <c r="AW37" s="7">
        <v>83.893351599999988</v>
      </c>
      <c r="AX37" s="7">
        <v>94.026731689999991</v>
      </c>
      <c r="AY37" s="7" t="s">
        <v>3</v>
      </c>
      <c r="AZ37" s="7" t="s">
        <v>3</v>
      </c>
      <c r="BA37" s="7" t="s">
        <v>3</v>
      </c>
      <c r="BB37" s="7">
        <v>52.235783549999994</v>
      </c>
      <c r="BC37" s="47" t="s">
        <v>3</v>
      </c>
    </row>
    <row r="38" spans="1:57" ht="15.75" customHeight="1">
      <c r="A38" s="3" t="s">
        <v>72</v>
      </c>
      <c r="B38" s="38" t="s">
        <v>73</v>
      </c>
      <c r="C38" s="7">
        <v>1.0999999999999999E-2</v>
      </c>
      <c r="D38" s="7">
        <v>0</v>
      </c>
      <c r="E38" s="7">
        <v>0</v>
      </c>
      <c r="F38" s="7">
        <v>0</v>
      </c>
      <c r="G38" s="7">
        <v>0</v>
      </c>
      <c r="H38" s="7">
        <v>5.7304320000000004</v>
      </c>
      <c r="I38" s="7">
        <v>0</v>
      </c>
      <c r="J38" s="7">
        <v>0</v>
      </c>
      <c r="K38" s="7">
        <v>0</v>
      </c>
      <c r="L38" s="7">
        <v>0</v>
      </c>
      <c r="M38" s="7">
        <v>27.925628</v>
      </c>
      <c r="N38" s="7">
        <v>0</v>
      </c>
      <c r="O38" s="7">
        <v>0</v>
      </c>
      <c r="P38" s="7">
        <v>0</v>
      </c>
      <c r="Q38" s="7">
        <v>0</v>
      </c>
      <c r="R38" s="7">
        <v>93.678607</v>
      </c>
      <c r="S38" s="7">
        <v>0</v>
      </c>
      <c r="T38" s="7">
        <v>0</v>
      </c>
      <c r="U38" s="7">
        <v>0</v>
      </c>
      <c r="V38" s="7">
        <v>0</v>
      </c>
      <c r="W38" s="7">
        <v>178.31437299999999</v>
      </c>
      <c r="X38" s="7">
        <v>194.934686</v>
      </c>
      <c r="Y38" s="7">
        <v>227.34068099999999</v>
      </c>
      <c r="Z38" s="7">
        <v>253.63033799999999</v>
      </c>
      <c r="AA38" s="7">
        <v>287.57199100000003</v>
      </c>
      <c r="AB38" s="7">
        <v>303.68595699999997</v>
      </c>
      <c r="AC38" s="7">
        <v>341.62711100000001</v>
      </c>
      <c r="AD38" s="7">
        <v>376.43144999999998</v>
      </c>
      <c r="AE38" s="7">
        <v>412.58887099999998</v>
      </c>
      <c r="AF38" s="7">
        <v>440.95702499999999</v>
      </c>
      <c r="AG38" s="7">
        <v>503.70120700000001</v>
      </c>
      <c r="AH38" s="7">
        <v>595.26504999999997</v>
      </c>
      <c r="AI38" s="7">
        <v>757.5</v>
      </c>
      <c r="AJ38" s="7">
        <v>852.09303799999998</v>
      </c>
      <c r="AK38" s="7">
        <v>898.27927699999998</v>
      </c>
      <c r="AL38" s="7">
        <v>909.794668</v>
      </c>
      <c r="AM38" s="7">
        <v>1067.225306</v>
      </c>
      <c r="AN38" s="7">
        <v>1130.424162</v>
      </c>
      <c r="AO38" s="7">
        <v>1217.74164</v>
      </c>
      <c r="AP38" s="7">
        <v>1282.8399059999999</v>
      </c>
      <c r="AQ38" s="7">
        <v>1345.3101569999999</v>
      </c>
      <c r="AR38" s="7">
        <v>1442.0983885999999</v>
      </c>
      <c r="AS38" s="7">
        <v>1461.71577155</v>
      </c>
      <c r="AT38" s="7">
        <v>1610.6445523499999</v>
      </c>
      <c r="AU38" s="7">
        <v>1682.3141230000001</v>
      </c>
      <c r="AV38" s="7">
        <v>1738.1535839999999</v>
      </c>
      <c r="AW38" s="7">
        <v>1699.1172297999999</v>
      </c>
      <c r="AX38" s="7">
        <v>1760.035517</v>
      </c>
      <c r="AY38" s="7" t="s">
        <v>3</v>
      </c>
      <c r="AZ38" s="7" t="s">
        <v>3</v>
      </c>
      <c r="BA38" s="7" t="s">
        <v>3</v>
      </c>
      <c r="BB38" s="7">
        <v>0.80132400000000004</v>
      </c>
      <c r="BC38" s="47" t="s">
        <v>3</v>
      </c>
    </row>
    <row r="39" spans="1:57">
      <c r="A39" s="3" t="s">
        <v>74</v>
      </c>
      <c r="B39" s="38" t="s">
        <v>75</v>
      </c>
      <c r="C39" s="7">
        <v>0.08</v>
      </c>
      <c r="D39" s="7">
        <v>0</v>
      </c>
      <c r="E39" s="7">
        <v>0</v>
      </c>
      <c r="F39" s="7">
        <v>0</v>
      </c>
      <c r="G39" s="7">
        <v>0</v>
      </c>
      <c r="H39" s="7">
        <v>1.4141859999999999</v>
      </c>
      <c r="I39" s="7">
        <v>0</v>
      </c>
      <c r="J39" s="7">
        <v>0</v>
      </c>
      <c r="K39" s="7">
        <v>0</v>
      </c>
      <c r="L39" s="7">
        <v>0</v>
      </c>
      <c r="M39" s="7">
        <v>5.5789559999999998</v>
      </c>
      <c r="N39" s="7">
        <v>0</v>
      </c>
      <c r="O39" s="7">
        <v>0</v>
      </c>
      <c r="P39" s="7">
        <v>0</v>
      </c>
      <c r="Q39" s="7">
        <v>0</v>
      </c>
      <c r="R39" s="7">
        <v>18.578948050000001</v>
      </c>
      <c r="S39" s="7">
        <v>0</v>
      </c>
      <c r="T39" s="7">
        <v>0</v>
      </c>
      <c r="U39" s="7">
        <v>0</v>
      </c>
      <c r="V39" s="7">
        <v>0</v>
      </c>
      <c r="W39" s="7">
        <v>33.565095999999997</v>
      </c>
      <c r="X39" s="7">
        <v>34.617122999999999</v>
      </c>
      <c r="Y39" s="7">
        <v>42.904345999999997</v>
      </c>
      <c r="Z39" s="7">
        <v>47.041449</v>
      </c>
      <c r="AA39" s="7">
        <v>51.554847000000002</v>
      </c>
      <c r="AB39" s="7">
        <v>57.615749999999998</v>
      </c>
      <c r="AC39" s="7">
        <v>64.684939999999997</v>
      </c>
      <c r="AD39" s="7">
        <v>67.947424999999996</v>
      </c>
      <c r="AE39" s="7">
        <v>75.169686999999996</v>
      </c>
      <c r="AF39" s="7">
        <v>77.695993999999999</v>
      </c>
      <c r="AG39" s="7">
        <v>81.463182000000003</v>
      </c>
      <c r="AH39" s="7">
        <v>112.58639700000001</v>
      </c>
      <c r="AI39" s="7">
        <v>112.7</v>
      </c>
      <c r="AJ39" s="7">
        <v>131.14608899999999</v>
      </c>
      <c r="AK39" s="7">
        <v>141.88538980000001</v>
      </c>
      <c r="AL39" s="7">
        <v>130.05554000000001</v>
      </c>
      <c r="AM39" s="7">
        <v>151.08882199999999</v>
      </c>
      <c r="AN39" s="7">
        <v>161.06204399999999</v>
      </c>
      <c r="AO39" s="7">
        <v>150.2447923</v>
      </c>
      <c r="AP39" s="7">
        <v>183.4963841</v>
      </c>
      <c r="AQ39" s="7">
        <v>173.63344499999999</v>
      </c>
      <c r="AR39" s="7">
        <v>241.5055658</v>
      </c>
      <c r="AS39" s="7">
        <v>182.61452019999999</v>
      </c>
      <c r="AT39" s="7">
        <v>166.88674609999998</v>
      </c>
      <c r="AU39" s="7">
        <v>177.58509699999999</v>
      </c>
      <c r="AV39" s="7">
        <v>187.89115862</v>
      </c>
      <c r="AW39" s="7">
        <v>176.67200319999998</v>
      </c>
      <c r="AX39" s="7">
        <v>177.56289848</v>
      </c>
      <c r="AY39" s="7">
        <v>136.15014972999998</v>
      </c>
      <c r="AZ39" s="7">
        <v>139.11965135</v>
      </c>
      <c r="BA39" s="7">
        <v>140.21538080000002</v>
      </c>
      <c r="BB39" s="7">
        <v>132.06058300000001</v>
      </c>
      <c r="BC39" s="48">
        <f t="shared" si="0"/>
        <v>-5.815908178883622E-2</v>
      </c>
    </row>
    <row r="40" spans="1:57" ht="15.75" customHeight="1">
      <c r="A40" s="8" t="s">
        <v>10</v>
      </c>
      <c r="B40" s="37" t="s">
        <v>8</v>
      </c>
      <c r="C40" s="7" t="s">
        <v>3</v>
      </c>
      <c r="D40" s="7">
        <v>0</v>
      </c>
      <c r="E40" s="7">
        <v>0</v>
      </c>
      <c r="F40" s="7">
        <v>0</v>
      </c>
      <c r="G40" s="7">
        <v>0</v>
      </c>
      <c r="H40" s="7" t="s">
        <v>3</v>
      </c>
      <c r="I40" s="7">
        <v>0</v>
      </c>
      <c r="J40" s="7">
        <v>0</v>
      </c>
      <c r="K40" s="7">
        <v>0</v>
      </c>
      <c r="L40" s="7">
        <v>0</v>
      </c>
      <c r="M40" s="7" t="s">
        <v>3</v>
      </c>
      <c r="N40" s="7">
        <v>0</v>
      </c>
      <c r="O40" s="7">
        <v>0</v>
      </c>
      <c r="P40" s="7">
        <v>0</v>
      </c>
      <c r="Q40" s="7">
        <v>0</v>
      </c>
      <c r="R40" s="7">
        <v>3.5649999999999999</v>
      </c>
      <c r="S40" s="7">
        <v>0</v>
      </c>
      <c r="T40" s="7">
        <v>0</v>
      </c>
      <c r="U40" s="7">
        <v>0</v>
      </c>
      <c r="V40" s="7">
        <v>0</v>
      </c>
      <c r="W40" s="7">
        <v>3.7280000000000002</v>
      </c>
      <c r="X40" s="7">
        <v>4.0907289999999996</v>
      </c>
      <c r="Y40" s="7">
        <v>4.3289999999999997</v>
      </c>
      <c r="Z40" s="7">
        <v>4.1260000000000003</v>
      </c>
      <c r="AA40" s="7">
        <v>5.181</v>
      </c>
      <c r="AB40" s="7">
        <v>5.2560000000000002</v>
      </c>
      <c r="AC40" s="7">
        <v>7</v>
      </c>
      <c r="AD40" s="7">
        <v>6.9059999999999997</v>
      </c>
      <c r="AE40" s="7">
        <v>7.1260000000000003</v>
      </c>
      <c r="AF40" s="7">
        <v>8</v>
      </c>
      <c r="AG40" s="7">
        <v>9</v>
      </c>
      <c r="AH40" s="7">
        <v>9</v>
      </c>
      <c r="AI40" s="7">
        <v>10.5</v>
      </c>
      <c r="AJ40" s="7">
        <v>10.25</v>
      </c>
      <c r="AK40" s="7">
        <v>9.9</v>
      </c>
      <c r="AL40" s="7">
        <v>11</v>
      </c>
      <c r="AM40" s="7">
        <v>11.5</v>
      </c>
      <c r="AN40" s="7">
        <v>11.5</v>
      </c>
      <c r="AO40" s="7">
        <v>10.5</v>
      </c>
      <c r="AP40" s="7">
        <v>11</v>
      </c>
      <c r="AQ40" s="7">
        <v>11.5</v>
      </c>
      <c r="AR40" s="7">
        <v>11.5</v>
      </c>
      <c r="AS40" s="7">
        <v>11.5</v>
      </c>
      <c r="AT40" s="7">
        <v>13.5</v>
      </c>
      <c r="AU40" s="7">
        <v>12</v>
      </c>
      <c r="AV40" s="7">
        <v>12.329000000000001</v>
      </c>
      <c r="AW40" s="7">
        <v>12.85</v>
      </c>
      <c r="AX40" s="7">
        <v>12.85</v>
      </c>
      <c r="AY40" s="7">
        <v>13.45</v>
      </c>
      <c r="AZ40" s="7">
        <v>13.4</v>
      </c>
      <c r="BA40" s="7">
        <v>12.25</v>
      </c>
      <c r="BB40" s="7">
        <v>13.25</v>
      </c>
      <c r="BC40" s="48">
        <f t="shared" si="0"/>
        <v>8.163265306122458E-2</v>
      </c>
    </row>
    <row r="41" spans="1:57" ht="30" customHeight="1">
      <c r="A41" s="3" t="s">
        <v>76</v>
      </c>
      <c r="B41" s="9" t="s">
        <v>77</v>
      </c>
      <c r="C41" s="6">
        <v>3.9563977700000001</v>
      </c>
      <c r="D41" s="6">
        <v>4.6500000000000004</v>
      </c>
      <c r="E41" s="6">
        <v>5.6580000000000004</v>
      </c>
      <c r="F41" s="6">
        <v>7.3470000000000004</v>
      </c>
      <c r="G41" s="6">
        <v>8.8665599999999998</v>
      </c>
      <c r="H41" s="6">
        <v>10.91646639</v>
      </c>
      <c r="I41" s="6">
        <v>12.282416</v>
      </c>
      <c r="J41" s="6">
        <v>14.746073000000001</v>
      </c>
      <c r="K41" s="6">
        <v>11.157145</v>
      </c>
      <c r="L41" s="6">
        <v>12.658901999999999</v>
      </c>
      <c r="M41" s="6">
        <v>14.430647519999999</v>
      </c>
      <c r="N41" s="6">
        <v>16.938822999999999</v>
      </c>
      <c r="O41" s="6">
        <v>19.177260779999997</v>
      </c>
      <c r="P41" s="6">
        <v>22.756078860000002</v>
      </c>
      <c r="Q41" s="6">
        <v>25.853903259999999</v>
      </c>
      <c r="R41" s="6">
        <v>29.616278739999998</v>
      </c>
      <c r="S41" s="6">
        <v>29.615020609999998</v>
      </c>
      <c r="T41" s="6">
        <v>31.762121</v>
      </c>
      <c r="U41" s="6">
        <v>36.830596</v>
      </c>
      <c r="V41" s="6">
        <v>42.130479000000001</v>
      </c>
      <c r="W41" s="6">
        <v>45.952168</v>
      </c>
      <c r="X41" s="6">
        <v>49.447493999999999</v>
      </c>
      <c r="Y41" s="6">
        <v>54.414898999999998</v>
      </c>
      <c r="Z41" s="6">
        <v>59.247512000000008</v>
      </c>
      <c r="AA41" s="6">
        <v>65.501486000000014</v>
      </c>
      <c r="AB41" s="6">
        <v>70.178816999999995</v>
      </c>
      <c r="AC41" s="6">
        <v>75.035473999999994</v>
      </c>
      <c r="AD41" s="6">
        <v>81.985295000000008</v>
      </c>
      <c r="AE41" s="6">
        <v>87.859617999999998</v>
      </c>
      <c r="AF41" s="6">
        <v>97.226471000000004</v>
      </c>
      <c r="AG41" s="6">
        <v>108.451672</v>
      </c>
      <c r="AH41" s="6">
        <v>139.95781700000003</v>
      </c>
      <c r="AI41" s="6">
        <v>156.29999999999998</v>
      </c>
      <c r="AJ41" s="6">
        <v>40.244400000000006</v>
      </c>
      <c r="AK41" s="6">
        <v>45.473735210000001</v>
      </c>
      <c r="AL41" s="6">
        <v>39.145544999999998</v>
      </c>
      <c r="AM41" s="6">
        <v>42.103479</v>
      </c>
      <c r="AN41" s="6">
        <v>50.109645999999998</v>
      </c>
      <c r="AO41" s="6">
        <v>58.059916349999995</v>
      </c>
      <c r="AP41" s="6">
        <v>62.647970460000003</v>
      </c>
      <c r="AQ41" s="6">
        <v>64.898314999999997</v>
      </c>
      <c r="AR41" s="6">
        <v>65.489147450000004</v>
      </c>
      <c r="AS41" s="6">
        <v>64.838050440000004</v>
      </c>
      <c r="AT41" s="6">
        <v>55.533187820000002</v>
      </c>
      <c r="AU41" s="6">
        <v>162.415561</v>
      </c>
      <c r="AV41" s="6">
        <v>131.10400841000001</v>
      </c>
      <c r="AW41" s="6">
        <v>137.54969233</v>
      </c>
      <c r="AX41" s="6">
        <v>162.47639327000002</v>
      </c>
      <c r="AY41" s="6">
        <v>176.78466249000002</v>
      </c>
      <c r="AZ41" s="6">
        <v>207.50304319</v>
      </c>
      <c r="BA41" s="6">
        <v>161.86786040999999</v>
      </c>
      <c r="BB41" s="6">
        <v>167.12932248999999</v>
      </c>
      <c r="BC41" s="47">
        <f t="shared" si="0"/>
        <v>3.2504674286007562E-2</v>
      </c>
    </row>
    <row r="42" spans="1:57" ht="15.75" customHeight="1">
      <c r="A42" s="3" t="s">
        <v>78</v>
      </c>
      <c r="B42" s="9" t="s">
        <v>79</v>
      </c>
      <c r="C42" s="7" t="s">
        <v>3</v>
      </c>
      <c r="D42" s="7" t="s">
        <v>3</v>
      </c>
      <c r="E42" s="7" t="s">
        <v>3</v>
      </c>
      <c r="F42" s="7" t="s">
        <v>3</v>
      </c>
      <c r="G42" s="7" t="s">
        <v>3</v>
      </c>
      <c r="H42" s="7" t="s">
        <v>3</v>
      </c>
      <c r="I42" s="7" t="s">
        <v>3</v>
      </c>
      <c r="J42" s="7" t="s">
        <v>3</v>
      </c>
      <c r="K42" s="7" t="s">
        <v>3</v>
      </c>
      <c r="L42" s="7" t="s">
        <v>3</v>
      </c>
      <c r="M42" s="7" t="s">
        <v>3</v>
      </c>
      <c r="N42" s="7" t="s">
        <v>3</v>
      </c>
      <c r="O42" s="7" t="s">
        <v>3</v>
      </c>
      <c r="P42" s="7" t="s">
        <v>3</v>
      </c>
      <c r="Q42" s="7" t="s">
        <v>3</v>
      </c>
      <c r="R42" s="7" t="s">
        <v>3</v>
      </c>
      <c r="S42" s="7" t="s">
        <v>3</v>
      </c>
      <c r="T42" s="7" t="s">
        <v>3</v>
      </c>
      <c r="U42" s="7" t="s">
        <v>3</v>
      </c>
      <c r="V42" s="7" t="s">
        <v>3</v>
      </c>
      <c r="W42" s="7" t="s">
        <v>3</v>
      </c>
      <c r="X42" s="7" t="s">
        <v>3</v>
      </c>
      <c r="Y42" s="7" t="s">
        <v>3</v>
      </c>
      <c r="Z42" s="7" t="s">
        <v>3</v>
      </c>
      <c r="AA42" s="7" t="s">
        <v>3</v>
      </c>
      <c r="AB42" s="7" t="s">
        <v>3</v>
      </c>
      <c r="AC42" s="7" t="s">
        <v>3</v>
      </c>
      <c r="AD42" s="7" t="s">
        <v>3</v>
      </c>
      <c r="AE42" s="7" t="s">
        <v>3</v>
      </c>
      <c r="AF42" s="7" t="s">
        <v>3</v>
      </c>
      <c r="AG42" s="7" t="s">
        <v>3</v>
      </c>
      <c r="AH42" s="7" t="s">
        <v>3</v>
      </c>
      <c r="AI42" s="7">
        <v>17.2</v>
      </c>
      <c r="AJ42" s="7" t="s">
        <v>3</v>
      </c>
      <c r="AK42" s="7" t="s">
        <v>3</v>
      </c>
      <c r="AL42" s="7" t="s">
        <v>3</v>
      </c>
      <c r="AM42" s="7" t="s">
        <v>3</v>
      </c>
      <c r="AN42" s="7" t="s">
        <v>3</v>
      </c>
      <c r="AO42" s="7" t="s">
        <v>3</v>
      </c>
      <c r="AP42" s="7" t="s">
        <v>3</v>
      </c>
      <c r="AQ42" s="7" t="s">
        <v>3</v>
      </c>
      <c r="AR42" s="7" t="s">
        <v>3</v>
      </c>
      <c r="AS42" s="7" t="s">
        <v>3</v>
      </c>
      <c r="AT42" s="7" t="s">
        <v>3</v>
      </c>
      <c r="AU42" s="7" t="s">
        <v>3</v>
      </c>
      <c r="AV42" s="7" t="s">
        <v>3</v>
      </c>
      <c r="AW42" s="7" t="s">
        <v>3</v>
      </c>
      <c r="AX42" s="7" t="s">
        <v>3</v>
      </c>
      <c r="AY42" s="7" t="s">
        <v>3</v>
      </c>
      <c r="AZ42" s="7" t="s">
        <v>3</v>
      </c>
      <c r="BA42" s="7" t="s">
        <v>3</v>
      </c>
      <c r="BB42" s="7" t="s">
        <v>3</v>
      </c>
      <c r="BC42" s="47" t="e">
        <f t="shared" si="0"/>
        <v>#VALUE!</v>
      </c>
    </row>
    <row r="43" spans="1:57" ht="15.75" customHeight="1">
      <c r="A43" s="3" t="s">
        <v>80</v>
      </c>
      <c r="B43" s="9" t="s">
        <v>81</v>
      </c>
      <c r="C43" s="7">
        <v>3.0058000000000001E-2</v>
      </c>
      <c r="D43" s="7">
        <v>0</v>
      </c>
      <c r="E43" s="7">
        <v>0</v>
      </c>
      <c r="F43" s="7">
        <v>0</v>
      </c>
      <c r="G43" s="7">
        <v>0</v>
      </c>
      <c r="H43" s="7">
        <v>0.2392</v>
      </c>
      <c r="I43" s="7">
        <v>0</v>
      </c>
      <c r="J43" s="7">
        <v>0</v>
      </c>
      <c r="K43" s="7">
        <v>0</v>
      </c>
      <c r="L43" s="7">
        <v>0</v>
      </c>
      <c r="M43" s="7">
        <v>0.25003999999999998</v>
      </c>
      <c r="N43" s="7">
        <v>0</v>
      </c>
      <c r="O43" s="7">
        <v>0</v>
      </c>
      <c r="P43" s="7">
        <v>0</v>
      </c>
      <c r="Q43" s="7">
        <v>0</v>
      </c>
      <c r="R43" s="7">
        <v>0.93046762000000005</v>
      </c>
      <c r="S43" s="7">
        <v>0</v>
      </c>
      <c r="T43" s="7">
        <v>0</v>
      </c>
      <c r="U43" s="7">
        <v>0</v>
      </c>
      <c r="V43" s="7">
        <v>0</v>
      </c>
      <c r="W43" s="7">
        <v>0.82098700000000002</v>
      </c>
      <c r="X43" s="7">
        <v>0.76007599999999997</v>
      </c>
      <c r="Y43" s="7">
        <v>0.54633900000000002</v>
      </c>
      <c r="Z43" s="7">
        <v>0.45363399999999998</v>
      </c>
      <c r="AA43" s="7">
        <v>0.41129300000000002</v>
      </c>
      <c r="AB43" s="7">
        <v>0.42210199999999998</v>
      </c>
      <c r="AC43" s="7">
        <v>0.32938299999999998</v>
      </c>
      <c r="AD43" s="7">
        <v>0.326652</v>
      </c>
      <c r="AE43" s="7">
        <v>0.34387299999999998</v>
      </c>
      <c r="AF43" s="7">
        <v>0.42453099999999999</v>
      </c>
      <c r="AG43" s="7">
        <v>0.43333300000000002</v>
      </c>
      <c r="AH43" s="7">
        <v>0.97036299999999998</v>
      </c>
      <c r="AI43" s="7">
        <v>0.9</v>
      </c>
      <c r="AJ43" s="7">
        <v>0.99246000000000001</v>
      </c>
      <c r="AK43" s="7">
        <v>5.9642021999999999</v>
      </c>
      <c r="AL43" s="7">
        <v>0.555948</v>
      </c>
      <c r="AM43" s="7">
        <v>0.10327699999999999</v>
      </c>
      <c r="AN43" s="7">
        <v>6.1440000000000002E-2</v>
      </c>
      <c r="AO43" s="7">
        <v>5.4302049999999998E-2</v>
      </c>
      <c r="AP43" s="7">
        <v>5.1584650000000003E-2</v>
      </c>
      <c r="AQ43" s="7">
        <v>3.4271000000000003E-2</v>
      </c>
      <c r="AR43" s="7">
        <v>1.06341E-2</v>
      </c>
      <c r="AS43" s="7">
        <v>9.5954000000000005E-3</v>
      </c>
      <c r="AT43" s="7">
        <v>1.06696E-2</v>
      </c>
      <c r="AU43" s="7">
        <v>2.3744000000000001E-2</v>
      </c>
      <c r="AV43" s="7">
        <v>1.39341E-2</v>
      </c>
      <c r="AW43" s="7">
        <v>9.492200000000001E-3</v>
      </c>
      <c r="AX43" s="7">
        <v>1.2470000000000001E-3</v>
      </c>
      <c r="AY43" s="7">
        <v>0</v>
      </c>
      <c r="AZ43" s="7">
        <v>0</v>
      </c>
      <c r="BA43" s="7">
        <v>0</v>
      </c>
      <c r="BB43" s="7" t="s">
        <v>3</v>
      </c>
      <c r="BC43" s="47" t="e">
        <f t="shared" si="0"/>
        <v>#VALUE!</v>
      </c>
    </row>
    <row r="44" spans="1:57" ht="15.75" customHeight="1">
      <c r="A44" s="3" t="s">
        <v>82</v>
      </c>
      <c r="B44" s="9" t="s">
        <v>83</v>
      </c>
      <c r="C44" s="7" t="s">
        <v>3</v>
      </c>
      <c r="D44" s="7">
        <v>0</v>
      </c>
      <c r="E44" s="7">
        <v>0</v>
      </c>
      <c r="F44" s="7">
        <v>0</v>
      </c>
      <c r="G44" s="7">
        <v>0</v>
      </c>
      <c r="H44" s="7" t="s">
        <v>147</v>
      </c>
      <c r="I44" s="7">
        <v>0</v>
      </c>
      <c r="J44" s="7">
        <v>0</v>
      </c>
      <c r="K44" s="7">
        <v>0</v>
      </c>
      <c r="L44" s="7">
        <v>0</v>
      </c>
      <c r="M44" s="7" t="s">
        <v>147</v>
      </c>
      <c r="N44" s="7">
        <v>0</v>
      </c>
      <c r="O44" s="7">
        <v>0</v>
      </c>
      <c r="P44" s="7">
        <v>0</v>
      </c>
      <c r="Q44" s="7">
        <v>0</v>
      </c>
      <c r="R44" s="7" t="s">
        <v>147</v>
      </c>
      <c r="S44" s="7">
        <v>0</v>
      </c>
      <c r="T44" s="7">
        <v>0</v>
      </c>
      <c r="U44" s="7">
        <v>0</v>
      </c>
      <c r="V44" s="7">
        <v>0</v>
      </c>
      <c r="W44" s="7">
        <v>7.7863429999999996</v>
      </c>
      <c r="X44" s="7">
        <v>8.2174689999999995</v>
      </c>
      <c r="Y44" s="7">
        <v>8.3540930000000007</v>
      </c>
      <c r="Z44" s="7">
        <v>8.8467120000000001</v>
      </c>
      <c r="AA44" s="7">
        <v>11.659247000000001</v>
      </c>
      <c r="AB44" s="7">
        <v>13.631869</v>
      </c>
      <c r="AC44" s="7">
        <v>14.958601</v>
      </c>
      <c r="AD44" s="7">
        <v>16.722494000000001</v>
      </c>
      <c r="AE44" s="7">
        <v>16.990169999999999</v>
      </c>
      <c r="AF44" s="7">
        <v>18.510119</v>
      </c>
      <c r="AG44" s="7">
        <v>19.853003000000001</v>
      </c>
      <c r="AH44" s="7">
        <v>21.344989000000002</v>
      </c>
      <c r="AI44" s="7">
        <v>25</v>
      </c>
      <c r="AJ44" s="7">
        <v>38.572718000000002</v>
      </c>
      <c r="AK44" s="7">
        <v>38.906272250000001</v>
      </c>
      <c r="AL44" s="7">
        <v>37.869264999999999</v>
      </c>
      <c r="AM44" s="7">
        <v>41.111246999999999</v>
      </c>
      <c r="AN44" s="7">
        <v>48.663761000000001</v>
      </c>
      <c r="AO44" s="7">
        <v>56.153795299999999</v>
      </c>
      <c r="AP44" s="7">
        <v>60.525642439999999</v>
      </c>
      <c r="AQ44" s="7">
        <v>62.596361999999999</v>
      </c>
      <c r="AR44" s="7">
        <v>62.972072099999998</v>
      </c>
      <c r="AS44" s="7">
        <v>62.067163489999999</v>
      </c>
      <c r="AT44" s="7">
        <v>47.573790369999998</v>
      </c>
      <c r="AU44" s="7">
        <v>150.41315399999999</v>
      </c>
      <c r="AV44" s="7">
        <v>116.71580581000001</v>
      </c>
      <c r="AW44" s="7">
        <v>123.55335056999999</v>
      </c>
      <c r="AX44" s="7">
        <v>143.32947919999998</v>
      </c>
      <c r="AY44" s="7">
        <v>154.85074392999999</v>
      </c>
      <c r="AZ44" s="7">
        <v>185.22539416999999</v>
      </c>
      <c r="BA44" s="7">
        <v>139.96837416</v>
      </c>
      <c r="BB44" s="7">
        <v>145.88961380000001</v>
      </c>
      <c r="BC44" s="47">
        <f t="shared" si="0"/>
        <v>4.2304125310703045E-2</v>
      </c>
    </row>
    <row r="45" spans="1:57" ht="15.75" customHeight="1">
      <c r="A45" s="8" t="s">
        <v>134</v>
      </c>
      <c r="B45" s="10" t="s">
        <v>135</v>
      </c>
      <c r="C45" s="7">
        <v>0.25438899999999998</v>
      </c>
      <c r="D45" s="7">
        <v>0</v>
      </c>
      <c r="E45" s="7">
        <v>0</v>
      </c>
      <c r="F45" s="7">
        <v>0</v>
      </c>
      <c r="G45" s="7">
        <v>0</v>
      </c>
      <c r="H45" s="7">
        <v>2.65711495</v>
      </c>
      <c r="I45" s="7">
        <v>0</v>
      </c>
      <c r="J45" s="7">
        <v>0</v>
      </c>
      <c r="K45" s="7">
        <v>0</v>
      </c>
      <c r="L45" s="7">
        <v>0</v>
      </c>
      <c r="M45" s="7">
        <v>9.5359999999999993E-3</v>
      </c>
      <c r="N45" s="7">
        <v>0</v>
      </c>
      <c r="O45" s="7">
        <v>0</v>
      </c>
      <c r="P45" s="7">
        <v>0</v>
      </c>
      <c r="Q45" s="7">
        <v>0</v>
      </c>
      <c r="R45" s="7">
        <v>2.5985999999999999E-2</v>
      </c>
      <c r="S45" s="7">
        <v>0</v>
      </c>
      <c r="T45" s="7">
        <v>0</v>
      </c>
      <c r="U45" s="7">
        <v>0</v>
      </c>
      <c r="V45" s="7">
        <v>0</v>
      </c>
      <c r="W45" s="7">
        <v>0.131743</v>
      </c>
      <c r="X45" s="7">
        <v>0.15517500000000001</v>
      </c>
      <c r="Y45" s="7">
        <v>0.19498299999999999</v>
      </c>
      <c r="Z45" s="7">
        <v>0.20826600000000001</v>
      </c>
      <c r="AA45" s="7">
        <v>0.17993799999999999</v>
      </c>
      <c r="AB45" s="7">
        <v>0.21380299999999999</v>
      </c>
      <c r="AC45" s="7">
        <v>0.24353900000000001</v>
      </c>
      <c r="AD45" s="7">
        <v>0.31863799999999998</v>
      </c>
      <c r="AE45" s="7">
        <v>0.34636899999999998</v>
      </c>
      <c r="AF45" s="7">
        <v>0.37611800000000001</v>
      </c>
      <c r="AG45" s="7">
        <v>0.41402800000000001</v>
      </c>
      <c r="AH45" s="7">
        <v>0.49065300000000001</v>
      </c>
      <c r="AI45" s="7">
        <v>0.5</v>
      </c>
      <c r="AJ45" s="7">
        <v>0.67922199999999999</v>
      </c>
      <c r="AK45" s="7">
        <v>0.60326075999999995</v>
      </c>
      <c r="AL45" s="7">
        <v>0.72033199999999997</v>
      </c>
      <c r="AM45" s="7">
        <v>0.88895500000000005</v>
      </c>
      <c r="AN45" s="7">
        <v>1.3844449999999999</v>
      </c>
      <c r="AO45" s="7">
        <v>1.8518190000000001</v>
      </c>
      <c r="AP45" s="7">
        <v>2.0707433700000002</v>
      </c>
      <c r="AQ45" s="7">
        <v>2.2676820000000002</v>
      </c>
      <c r="AR45" s="7">
        <v>2.50644125</v>
      </c>
      <c r="AS45" s="7">
        <v>2.7612915499999997</v>
      </c>
      <c r="AT45" s="7">
        <v>7.94872785</v>
      </c>
      <c r="AU45" s="7">
        <v>11.978662999999999</v>
      </c>
      <c r="AV45" s="7">
        <v>14.374268499999999</v>
      </c>
      <c r="AW45" s="7">
        <v>13.986849560000001</v>
      </c>
      <c r="AX45" s="7">
        <v>19.145667070000002</v>
      </c>
      <c r="AY45" s="7">
        <v>21.933918559999999</v>
      </c>
      <c r="AZ45" s="7">
        <v>22.277649019999998</v>
      </c>
      <c r="BA45" s="7">
        <v>21.899486249999999</v>
      </c>
      <c r="BB45" s="7">
        <v>21.239708690000001</v>
      </c>
      <c r="BC45" s="47">
        <f t="shared" si="0"/>
        <v>-3.0127535982721887E-2</v>
      </c>
    </row>
    <row r="46" spans="1:57" ht="30" customHeight="1">
      <c r="A46" s="3" t="s">
        <v>84</v>
      </c>
      <c r="B46" s="9" t="s">
        <v>85</v>
      </c>
      <c r="C46" s="6">
        <v>0.24890175</v>
      </c>
      <c r="D46" s="6">
        <v>0.84</v>
      </c>
      <c r="E46" s="6">
        <v>0.91</v>
      </c>
      <c r="F46" s="6">
        <v>1.1850000000000001</v>
      </c>
      <c r="G46" s="6">
        <v>1.4164620000000001</v>
      </c>
      <c r="H46" s="6">
        <v>2.47369605</v>
      </c>
      <c r="I46" s="6">
        <v>2.6889080000000001</v>
      </c>
      <c r="J46" s="6">
        <v>2.9047779999999999</v>
      </c>
      <c r="K46" s="6">
        <v>3.589051</v>
      </c>
      <c r="L46" s="6">
        <v>5.4390799999999997</v>
      </c>
      <c r="M46" s="6">
        <v>4.2049508999999992</v>
      </c>
      <c r="N46" s="6">
        <v>4.6896870000000002</v>
      </c>
      <c r="O46" s="6">
        <v>5.6675350500000006</v>
      </c>
      <c r="P46" s="6">
        <v>6.93504275</v>
      </c>
      <c r="Q46" s="6">
        <v>9.0240790000000004</v>
      </c>
      <c r="R46" s="6">
        <v>11.33397695</v>
      </c>
      <c r="S46" s="6">
        <v>12.832568600000002</v>
      </c>
      <c r="T46" s="6">
        <v>13.521512</v>
      </c>
      <c r="U46" s="6">
        <v>13.409331</v>
      </c>
      <c r="V46" s="6">
        <v>12.918573</v>
      </c>
      <c r="W46" s="6">
        <v>13.452846999999998</v>
      </c>
      <c r="X46" s="6">
        <v>18.112679</v>
      </c>
      <c r="Y46" s="6">
        <v>16.262280999999998</v>
      </c>
      <c r="Z46" s="6">
        <v>17.682324000000001</v>
      </c>
      <c r="AA46" s="6">
        <v>16.398872000000001</v>
      </c>
      <c r="AB46" s="6">
        <v>16.801300999999999</v>
      </c>
      <c r="AC46" s="6">
        <v>16.568819000000001</v>
      </c>
      <c r="AD46" s="6">
        <v>19.378633000000001</v>
      </c>
      <c r="AE46" s="6">
        <v>15.882954</v>
      </c>
      <c r="AF46" s="6">
        <v>18.598639000000002</v>
      </c>
      <c r="AG46" s="6">
        <v>18.881667</v>
      </c>
      <c r="AH46" s="6">
        <v>21.917152999999999</v>
      </c>
      <c r="AI46" s="6">
        <v>28.299999999999997</v>
      </c>
      <c r="AJ46" s="6">
        <v>143.93692899999999</v>
      </c>
      <c r="AK46" s="6">
        <v>139.22306409999999</v>
      </c>
      <c r="AL46" s="6">
        <v>160.60588899999999</v>
      </c>
      <c r="AM46" s="6">
        <v>186.475718</v>
      </c>
      <c r="AN46" s="6">
        <v>117.36423935000001</v>
      </c>
      <c r="AO46" s="6">
        <v>166.58961686000001</v>
      </c>
      <c r="AP46" s="6">
        <v>173.18430803000001</v>
      </c>
      <c r="AQ46" s="6">
        <v>169.264284</v>
      </c>
      <c r="AR46" s="6">
        <v>191.11818530000002</v>
      </c>
      <c r="AS46" s="6">
        <v>207.41844183000001</v>
      </c>
      <c r="AT46" s="6">
        <v>237.08579355000001</v>
      </c>
      <c r="AU46" s="6">
        <v>246.49424200000001</v>
      </c>
      <c r="AV46" s="6">
        <v>250.11936356999999</v>
      </c>
      <c r="AW46" s="6">
        <v>263.46547821000001</v>
      </c>
      <c r="AX46" s="6">
        <v>293.25425851</v>
      </c>
      <c r="AY46" s="6">
        <v>360.73754010000005</v>
      </c>
      <c r="AZ46" s="6">
        <v>366.88100042000002</v>
      </c>
      <c r="BA46" s="6">
        <v>447.03022183999997</v>
      </c>
      <c r="BB46" s="6">
        <v>461.97398485999997</v>
      </c>
      <c r="BC46" s="47">
        <f t="shared" si="0"/>
        <v>3.3428977035357299E-2</v>
      </c>
    </row>
    <row r="47" spans="1:57" ht="15.75" customHeight="1">
      <c r="A47" s="3" t="s">
        <v>86</v>
      </c>
      <c r="B47" s="38" t="s">
        <v>87</v>
      </c>
      <c r="C47" s="7" t="s">
        <v>3</v>
      </c>
      <c r="D47" s="7">
        <v>0</v>
      </c>
      <c r="E47" s="7">
        <v>0</v>
      </c>
      <c r="F47" s="7">
        <v>0</v>
      </c>
      <c r="G47" s="7">
        <v>0</v>
      </c>
      <c r="H47" s="7">
        <v>0.93491100000000005</v>
      </c>
      <c r="I47" s="7">
        <v>0</v>
      </c>
      <c r="J47" s="7">
        <v>0</v>
      </c>
      <c r="K47" s="7">
        <v>0</v>
      </c>
      <c r="L47" s="7">
        <v>0</v>
      </c>
      <c r="M47" s="7">
        <v>1.504729</v>
      </c>
      <c r="N47" s="7">
        <v>0</v>
      </c>
      <c r="O47" s="7">
        <v>0</v>
      </c>
      <c r="P47" s="7">
        <v>0</v>
      </c>
      <c r="Q47" s="7">
        <v>0</v>
      </c>
      <c r="R47" s="7">
        <v>2.90215815</v>
      </c>
      <c r="S47" s="7">
        <v>0</v>
      </c>
      <c r="T47" s="7">
        <v>0</v>
      </c>
      <c r="U47" s="7">
        <v>0</v>
      </c>
      <c r="V47" s="7">
        <v>0</v>
      </c>
      <c r="W47" s="7">
        <v>5.9535390000000001</v>
      </c>
      <c r="X47" s="7">
        <v>5.8403689999999999</v>
      </c>
      <c r="Y47" s="7">
        <v>6.1821549999999998</v>
      </c>
      <c r="Z47" s="7">
        <v>6.0008049999999997</v>
      </c>
      <c r="AA47" s="7">
        <v>5.8271800000000002</v>
      </c>
      <c r="AB47" s="7">
        <v>5.7268059999999998</v>
      </c>
      <c r="AC47" s="7">
        <v>5.2244169999999999</v>
      </c>
      <c r="AD47" s="7">
        <v>5.3633300000000004</v>
      </c>
      <c r="AE47" s="7">
        <v>5.2059709999999999</v>
      </c>
      <c r="AF47" s="7">
        <v>5.075037</v>
      </c>
      <c r="AG47" s="7">
        <v>4.5651679999999999</v>
      </c>
      <c r="AH47" s="7">
        <v>4.1781499999999996</v>
      </c>
      <c r="AI47" s="7">
        <v>9.1</v>
      </c>
      <c r="AJ47" s="7">
        <v>6.9699540000000004</v>
      </c>
      <c r="AK47" s="7">
        <v>6.7929039500000004</v>
      </c>
      <c r="AL47" s="7">
        <v>6.3300419999999997</v>
      </c>
      <c r="AM47" s="7">
        <v>5.6833989999999996</v>
      </c>
      <c r="AN47" s="7">
        <v>5.4262920000000001</v>
      </c>
      <c r="AO47" s="7">
        <v>8.0796212799999996</v>
      </c>
      <c r="AP47" s="7">
        <v>6.7191565400000002</v>
      </c>
      <c r="AQ47" s="7">
        <v>5.589264</v>
      </c>
      <c r="AR47" s="7">
        <v>6.2909907900000004</v>
      </c>
      <c r="AS47" s="7">
        <v>5.8137653299999998</v>
      </c>
      <c r="AT47" s="7">
        <v>5.8833839599999997</v>
      </c>
      <c r="AU47" s="7">
        <v>5.8900880000000004</v>
      </c>
      <c r="AV47" s="7">
        <v>7.1775089999999997</v>
      </c>
      <c r="AW47" s="7">
        <v>7.060327</v>
      </c>
      <c r="AX47" s="7">
        <v>6.7592350000000003</v>
      </c>
      <c r="AY47" s="7">
        <v>6.7875490000000003</v>
      </c>
      <c r="AZ47" s="7">
        <v>6.64551625</v>
      </c>
      <c r="BA47" s="7">
        <v>6.5064200999999997</v>
      </c>
      <c r="BB47" s="7">
        <v>6.3419531500000002</v>
      </c>
      <c r="BC47" s="47">
        <f t="shared" si="0"/>
        <v>-2.5277640772073617E-2</v>
      </c>
    </row>
    <row r="48" spans="1:57" ht="15.75" customHeight="1">
      <c r="A48" s="3" t="s">
        <v>88</v>
      </c>
      <c r="B48" s="38" t="s">
        <v>89</v>
      </c>
      <c r="C48" s="7">
        <v>0.24890175</v>
      </c>
      <c r="D48" s="7">
        <v>0</v>
      </c>
      <c r="E48" s="7">
        <v>0</v>
      </c>
      <c r="F48" s="7">
        <v>0</v>
      </c>
      <c r="G48" s="7">
        <v>0</v>
      </c>
      <c r="H48" s="7">
        <v>1.5387849999999998</v>
      </c>
      <c r="I48" s="7">
        <v>0</v>
      </c>
      <c r="J48" s="7">
        <v>0</v>
      </c>
      <c r="K48" s="7">
        <v>0</v>
      </c>
      <c r="L48" s="7">
        <v>0</v>
      </c>
      <c r="M48" s="7">
        <v>2.7002220000000001</v>
      </c>
      <c r="N48" s="7">
        <v>0</v>
      </c>
      <c r="O48" s="7">
        <v>0</v>
      </c>
      <c r="P48" s="7">
        <v>0</v>
      </c>
      <c r="Q48" s="7">
        <v>0</v>
      </c>
      <c r="R48" s="7">
        <v>8.4698942499999994</v>
      </c>
      <c r="S48" s="7">
        <v>0</v>
      </c>
      <c r="T48" s="7">
        <v>0</v>
      </c>
      <c r="U48" s="7">
        <v>0</v>
      </c>
      <c r="V48" s="7">
        <v>0</v>
      </c>
      <c r="W48" s="7">
        <v>7.545299</v>
      </c>
      <c r="X48" s="7">
        <v>12.377564</v>
      </c>
      <c r="Y48" s="7">
        <v>10.319568</v>
      </c>
      <c r="Z48" s="7">
        <v>11.735433</v>
      </c>
      <c r="AA48" s="7">
        <v>10.611138</v>
      </c>
      <c r="AB48" s="7">
        <v>11.165998999999999</v>
      </c>
      <c r="AC48" s="7">
        <v>11.374138</v>
      </c>
      <c r="AD48" s="7">
        <v>14.077358</v>
      </c>
      <c r="AE48" s="7">
        <v>10.766482999999999</v>
      </c>
      <c r="AF48" s="7">
        <v>13.618187000000001</v>
      </c>
      <c r="AG48" s="7">
        <v>14.413043999999999</v>
      </c>
      <c r="AH48" s="7">
        <v>17.853424</v>
      </c>
      <c r="AI48" s="7">
        <v>19.3</v>
      </c>
      <c r="AJ48" s="7">
        <v>16.514049</v>
      </c>
      <c r="AK48" s="7">
        <v>17.874011849999999</v>
      </c>
      <c r="AL48" s="7">
        <v>16.857332</v>
      </c>
      <c r="AM48" s="7">
        <v>16.956944</v>
      </c>
      <c r="AN48" s="7">
        <v>17.266707</v>
      </c>
      <c r="AO48" s="7">
        <v>17.46704605</v>
      </c>
      <c r="AP48" s="7">
        <v>15.64073351</v>
      </c>
      <c r="AQ48" s="7">
        <v>18.375510999999999</v>
      </c>
      <c r="AR48" s="7">
        <v>16.50460605</v>
      </c>
      <c r="AS48" s="7">
        <v>18.16246701</v>
      </c>
      <c r="AT48" s="7">
        <v>29.460011999999999</v>
      </c>
      <c r="AU48" s="7">
        <v>14.13012</v>
      </c>
      <c r="AV48" s="7">
        <v>23.999534149999999</v>
      </c>
      <c r="AW48" s="7">
        <v>24.908771179999999</v>
      </c>
      <c r="AX48" s="7">
        <v>28.43968503</v>
      </c>
      <c r="AY48" s="7">
        <v>33.784530220000001</v>
      </c>
      <c r="AZ48" s="7">
        <v>36.364310740000001</v>
      </c>
      <c r="BA48" s="7">
        <v>32.968555590000001</v>
      </c>
      <c r="BB48" s="7">
        <v>35.204330119999995</v>
      </c>
      <c r="BC48" s="47">
        <f t="shared" si="0"/>
        <v>6.7815361940762431E-2</v>
      </c>
    </row>
    <row r="49" spans="1:55" ht="15.75" customHeight="1">
      <c r="A49" s="3" t="s">
        <v>76</v>
      </c>
      <c r="B49" s="38" t="s">
        <v>90</v>
      </c>
      <c r="C49" s="7" t="s">
        <v>3</v>
      </c>
      <c r="D49" s="7" t="s">
        <v>3</v>
      </c>
      <c r="E49" s="7" t="s">
        <v>3</v>
      </c>
      <c r="F49" s="7" t="s">
        <v>3</v>
      </c>
      <c r="G49" s="7" t="s">
        <v>3</v>
      </c>
      <c r="H49" s="7" t="s">
        <v>3</v>
      </c>
      <c r="I49" s="7" t="s">
        <v>3</v>
      </c>
      <c r="J49" s="7" t="s">
        <v>3</v>
      </c>
      <c r="K49" s="7" t="s">
        <v>3</v>
      </c>
      <c r="L49" s="7" t="s">
        <v>3</v>
      </c>
      <c r="M49" s="7" t="s">
        <v>3</v>
      </c>
      <c r="N49" s="7" t="s">
        <v>3</v>
      </c>
      <c r="O49" s="7" t="s">
        <v>3</v>
      </c>
      <c r="P49" s="7" t="s">
        <v>3</v>
      </c>
      <c r="Q49" s="7" t="s">
        <v>3</v>
      </c>
      <c r="R49" s="7" t="s">
        <v>3</v>
      </c>
      <c r="S49" s="7" t="s">
        <v>3</v>
      </c>
      <c r="T49" s="7" t="s">
        <v>3</v>
      </c>
      <c r="U49" s="7" t="s">
        <v>3</v>
      </c>
      <c r="V49" s="7" t="s">
        <v>3</v>
      </c>
      <c r="W49" s="7" t="s">
        <v>3</v>
      </c>
      <c r="X49" s="7" t="s">
        <v>3</v>
      </c>
      <c r="Y49" s="7" t="s">
        <v>3</v>
      </c>
      <c r="Z49" s="7" t="s">
        <v>3</v>
      </c>
      <c r="AA49" s="7" t="s">
        <v>3</v>
      </c>
      <c r="AB49" s="7" t="s">
        <v>3</v>
      </c>
      <c r="AC49" s="7" t="s">
        <v>3</v>
      </c>
      <c r="AD49" s="7" t="s">
        <v>3</v>
      </c>
      <c r="AE49" s="7" t="s">
        <v>3</v>
      </c>
      <c r="AF49" s="7" t="s">
        <v>3</v>
      </c>
      <c r="AG49" s="7" t="s">
        <v>3</v>
      </c>
      <c r="AH49" s="7" t="s">
        <v>3</v>
      </c>
      <c r="AI49" s="7" t="s">
        <v>3</v>
      </c>
      <c r="AJ49" s="7" t="s">
        <v>3</v>
      </c>
      <c r="AK49" s="7" t="s">
        <v>3</v>
      </c>
      <c r="AL49" s="7" t="s">
        <v>3</v>
      </c>
      <c r="AM49" s="7" t="s">
        <v>3</v>
      </c>
      <c r="AN49" s="7">
        <v>4.3034315000000003</v>
      </c>
      <c r="AO49" s="7">
        <v>1.568835</v>
      </c>
      <c r="AP49" s="7">
        <v>1.0738650000000001</v>
      </c>
      <c r="AQ49" s="7">
        <v>1.3095650000000001</v>
      </c>
      <c r="AR49" s="7">
        <v>1.5924050000000001</v>
      </c>
      <c r="AS49" s="7">
        <v>1.5924050000000001</v>
      </c>
      <c r="AT49" s="7">
        <v>1.5924050000000001</v>
      </c>
      <c r="AU49" s="7">
        <v>1.5924050000000001</v>
      </c>
      <c r="AV49" s="7">
        <v>217.63825502</v>
      </c>
      <c r="AW49" s="7">
        <v>1.865405</v>
      </c>
      <c r="AX49" s="7">
        <v>1.865405</v>
      </c>
      <c r="AY49" s="7">
        <v>1.865405</v>
      </c>
      <c r="AZ49" s="7">
        <v>1.865405</v>
      </c>
      <c r="BA49" s="7">
        <v>1.865405</v>
      </c>
      <c r="BB49" s="7">
        <v>2.4023099999999999</v>
      </c>
      <c r="BC49" s="47">
        <f t="shared" si="0"/>
        <v>0.28782221555104659</v>
      </c>
    </row>
    <row r="50" spans="1:55" ht="15.75" customHeight="1">
      <c r="A50" s="23" t="s">
        <v>91</v>
      </c>
      <c r="B50" s="38" t="s">
        <v>92</v>
      </c>
      <c r="C50" s="7" t="s">
        <v>3</v>
      </c>
      <c r="D50" s="7" t="s">
        <v>3</v>
      </c>
      <c r="E50" s="7" t="s">
        <v>3</v>
      </c>
      <c r="F50" s="7" t="s">
        <v>3</v>
      </c>
      <c r="G50" s="7" t="s">
        <v>3</v>
      </c>
      <c r="H50" s="7" t="s">
        <v>3</v>
      </c>
      <c r="I50" s="7" t="s">
        <v>3</v>
      </c>
      <c r="J50" s="7" t="s">
        <v>3</v>
      </c>
      <c r="K50" s="7" t="s">
        <v>3</v>
      </c>
      <c r="L50" s="7" t="s">
        <v>3</v>
      </c>
      <c r="M50" s="7" t="s">
        <v>3</v>
      </c>
      <c r="N50" s="7" t="s">
        <v>3</v>
      </c>
      <c r="O50" s="7" t="s">
        <v>3</v>
      </c>
      <c r="P50" s="7" t="s">
        <v>3</v>
      </c>
      <c r="Q50" s="7" t="s">
        <v>3</v>
      </c>
      <c r="R50" s="7" t="s">
        <v>3</v>
      </c>
      <c r="S50" s="7" t="s">
        <v>3</v>
      </c>
      <c r="T50" s="7" t="s">
        <v>3</v>
      </c>
      <c r="U50" s="7" t="s">
        <v>3</v>
      </c>
      <c r="V50" s="7" t="s">
        <v>3</v>
      </c>
      <c r="W50" s="7" t="s">
        <v>3</v>
      </c>
      <c r="X50" s="7" t="s">
        <v>3</v>
      </c>
      <c r="Y50" s="7" t="s">
        <v>3</v>
      </c>
      <c r="Z50" s="7" t="s">
        <v>3</v>
      </c>
      <c r="AA50" s="7" t="s">
        <v>3</v>
      </c>
      <c r="AB50" s="7" t="s">
        <v>3</v>
      </c>
      <c r="AC50" s="7" t="s">
        <v>3</v>
      </c>
      <c r="AD50" s="7" t="s">
        <v>3</v>
      </c>
      <c r="AE50" s="7" t="s">
        <v>3</v>
      </c>
      <c r="AF50" s="7" t="s">
        <v>3</v>
      </c>
      <c r="AG50" s="7" t="s">
        <v>3</v>
      </c>
      <c r="AH50" s="7" t="s">
        <v>3</v>
      </c>
      <c r="AI50" s="7" t="s">
        <v>3</v>
      </c>
      <c r="AJ50" s="7">
        <v>120.56853099999999</v>
      </c>
      <c r="AK50" s="7">
        <v>114.6263084</v>
      </c>
      <c r="AL50" s="7">
        <v>137.51566700000001</v>
      </c>
      <c r="AM50" s="7">
        <v>163.91150500000001</v>
      </c>
      <c r="AN50" s="7">
        <v>142.21341100000001</v>
      </c>
      <c r="AO50" s="7">
        <v>139.71796538000001</v>
      </c>
      <c r="AP50" s="7">
        <v>149.76404488</v>
      </c>
      <c r="AQ50" s="7">
        <v>144.00126700000001</v>
      </c>
      <c r="AR50" s="7">
        <v>166.95467300999999</v>
      </c>
      <c r="AS50" s="7">
        <v>182.15132474000001</v>
      </c>
      <c r="AT50" s="7">
        <v>200.45377278999999</v>
      </c>
      <c r="AU50" s="7">
        <v>225.187116</v>
      </c>
      <c r="AV50" s="7">
        <v>1.5924050000000001</v>
      </c>
      <c r="AW50" s="7">
        <v>229.91381502999999</v>
      </c>
      <c r="AX50" s="7">
        <v>256.43446757999999</v>
      </c>
      <c r="AY50" s="7">
        <v>318.57497868000002</v>
      </c>
      <c r="AZ50" s="7">
        <v>322.23627552999994</v>
      </c>
      <c r="BA50" s="7">
        <v>406.00396975000001</v>
      </c>
      <c r="BB50" s="7">
        <v>414.31660055999998</v>
      </c>
      <c r="BC50" s="47">
        <f t="shared" si="0"/>
        <v>2.0474259931789751E-2</v>
      </c>
    </row>
    <row r="51" spans="1:55" s="23" customFormat="1" ht="15.75" customHeight="1">
      <c r="A51" s="36" t="s">
        <v>109</v>
      </c>
      <c r="B51" s="10" t="s">
        <v>15</v>
      </c>
      <c r="C51" s="7">
        <v>0.24890175</v>
      </c>
      <c r="D51" s="7">
        <v>0.84</v>
      </c>
      <c r="E51" s="7">
        <v>0.91</v>
      </c>
      <c r="F51" s="7">
        <v>1.1850000000000001</v>
      </c>
      <c r="G51" s="7">
        <v>1.4164620000000001</v>
      </c>
      <c r="H51" s="7">
        <v>2.47369605</v>
      </c>
      <c r="I51" s="7">
        <v>2.6889080000000001</v>
      </c>
      <c r="J51" s="7">
        <v>2.9047779999999999</v>
      </c>
      <c r="K51" s="7">
        <v>3.589051</v>
      </c>
      <c r="L51" s="7">
        <v>5.4390799999999997</v>
      </c>
      <c r="M51" s="7">
        <v>4.2049508999999992</v>
      </c>
      <c r="N51" s="7">
        <v>4.6896870000000002</v>
      </c>
      <c r="O51" s="7">
        <v>5.6675350500000006</v>
      </c>
      <c r="P51" s="7">
        <v>6.93504275</v>
      </c>
      <c r="Q51" s="7">
        <v>9.0240790000000004</v>
      </c>
      <c r="R51" s="7">
        <v>11.33397695</v>
      </c>
      <c r="S51" s="7">
        <v>12.832568600000002</v>
      </c>
      <c r="T51" s="7">
        <v>13.521512</v>
      </c>
      <c r="U51" s="7">
        <v>13.409331</v>
      </c>
      <c r="V51" s="7">
        <v>12.918573</v>
      </c>
      <c r="W51" s="7">
        <v>13.452846999999998</v>
      </c>
      <c r="X51" s="7">
        <v>18.112679</v>
      </c>
      <c r="Y51" s="7">
        <v>16.262280999999998</v>
      </c>
      <c r="Z51" s="7">
        <v>17.682324000000001</v>
      </c>
      <c r="AA51" s="7">
        <v>16.398872000000001</v>
      </c>
      <c r="AB51" s="7">
        <v>16.801300999999999</v>
      </c>
      <c r="AC51" s="7">
        <v>16.568819000000001</v>
      </c>
      <c r="AD51" s="7">
        <v>19.378633000000001</v>
      </c>
      <c r="AE51" s="7">
        <v>15.882954</v>
      </c>
      <c r="AF51" s="7">
        <v>18.598639000000002</v>
      </c>
      <c r="AG51" s="7">
        <v>18.881667</v>
      </c>
      <c r="AH51" s="7">
        <v>21.917152999999999</v>
      </c>
      <c r="AI51" s="7">
        <v>28.299999999999997</v>
      </c>
      <c r="AJ51" s="7">
        <v>143.93692899999999</v>
      </c>
      <c r="AK51" s="7">
        <v>139.22306409999999</v>
      </c>
      <c r="AL51" s="7">
        <v>160.60588899999999</v>
      </c>
      <c r="AM51" s="7">
        <v>186.475718</v>
      </c>
      <c r="AN51" s="7">
        <v>117.36423935000001</v>
      </c>
      <c r="AO51" s="7">
        <v>166.58961686000001</v>
      </c>
      <c r="AP51" s="7">
        <v>173.18430803000001</v>
      </c>
      <c r="AQ51" s="7">
        <v>169.264284</v>
      </c>
      <c r="AR51" s="7">
        <v>191.11818530000002</v>
      </c>
      <c r="AS51" s="7">
        <v>207.41844183000001</v>
      </c>
      <c r="AT51" s="7">
        <v>237.08579355000001</v>
      </c>
      <c r="AU51" s="7">
        <v>246.49424200000001</v>
      </c>
      <c r="AV51" s="7">
        <v>250.11936356999999</v>
      </c>
      <c r="AW51" s="7">
        <v>263.46547821000001</v>
      </c>
      <c r="AX51" s="7">
        <v>293.25425851</v>
      </c>
      <c r="AY51" s="7">
        <v>360.73754010000005</v>
      </c>
      <c r="AZ51" s="7">
        <v>366.88100042000002</v>
      </c>
      <c r="BA51" s="7">
        <v>447.03022183999997</v>
      </c>
      <c r="BB51" s="7">
        <v>461.97398485999997</v>
      </c>
      <c r="BC51" s="47">
        <f t="shared" si="0"/>
        <v>3.3428977035357299E-2</v>
      </c>
    </row>
    <row r="52" spans="1:55" ht="30" customHeight="1">
      <c r="A52" s="3" t="s">
        <v>93</v>
      </c>
      <c r="B52" s="39" t="s">
        <v>94</v>
      </c>
      <c r="C52" s="6">
        <v>49.04831162</v>
      </c>
      <c r="D52" s="6">
        <v>12.909504999999999</v>
      </c>
      <c r="E52" s="6">
        <v>17.283812999999999</v>
      </c>
      <c r="F52" s="6">
        <v>18.916</v>
      </c>
      <c r="G52" s="6">
        <v>-1.8540730000000001</v>
      </c>
      <c r="H52" s="6">
        <v>-7.1279999999999996E-2</v>
      </c>
      <c r="I52" s="6">
        <v>-7.7425810000000004</v>
      </c>
      <c r="J52" s="6">
        <v>-20.262592999999999</v>
      </c>
      <c r="K52" s="6">
        <v>2.9505400000000002</v>
      </c>
      <c r="L52" s="6">
        <v>1.232504</v>
      </c>
      <c r="M52" s="6">
        <v>3.0597410799999998</v>
      </c>
      <c r="N52" s="6">
        <v>3.777323</v>
      </c>
      <c r="O52" s="6">
        <v>7.2850479299999993</v>
      </c>
      <c r="P52" s="6">
        <v>-20.198104910000001</v>
      </c>
      <c r="Q52" s="6">
        <v>-74.62054938</v>
      </c>
      <c r="R52" s="6">
        <v>-49.156884040000001</v>
      </c>
      <c r="S52" s="6">
        <v>-46.441829810000002</v>
      </c>
      <c r="T52" s="6">
        <v>-84.949692999999996</v>
      </c>
      <c r="U52" s="6">
        <v>-70.469510999999997</v>
      </c>
      <c r="V52" s="6">
        <v>-56.589072000000002</v>
      </c>
      <c r="W52" s="6">
        <v>-40.340814000000002</v>
      </c>
      <c r="X52" s="6">
        <v>21.663525</v>
      </c>
      <c r="Y52" s="6">
        <v>-22.682576000000001</v>
      </c>
      <c r="Z52" s="6">
        <v>-3.4434840000000002</v>
      </c>
      <c r="AA52" s="6">
        <v>-107.480226</v>
      </c>
      <c r="AB52" s="6">
        <v>-107.886138</v>
      </c>
      <c r="AC52" s="6">
        <v>-110.6834960000001</v>
      </c>
      <c r="AD52" s="6">
        <v>-82.393472971232313</v>
      </c>
      <c r="AE52" s="6">
        <v>218.53926753821679</v>
      </c>
      <c r="AF52" s="6">
        <v>279.20536386288495</v>
      </c>
      <c r="AG52" s="6">
        <v>278.5534526959018</v>
      </c>
      <c r="AH52" s="6">
        <v>222.79042926535112</v>
      </c>
      <c r="AI52" s="6">
        <v>10.159929379999085</v>
      </c>
      <c r="AJ52" s="6">
        <v>-420.0904949973783</v>
      </c>
      <c r="AK52" s="6">
        <v>-626.65724044188755</v>
      </c>
      <c r="AL52" s="6">
        <v>-344.53732398197826</v>
      </c>
      <c r="AM52" s="6">
        <v>-425.68999382981474</v>
      </c>
      <c r="AN52" s="6">
        <v>-614.76964400922861</v>
      </c>
      <c r="AO52" s="6">
        <v>-695.5923472017721</v>
      </c>
      <c r="AP52" s="6">
        <v>-794.80502338048609</v>
      </c>
      <c r="AQ52" s="6">
        <v>-813.17801911922288</v>
      </c>
      <c r="AR52" s="6">
        <v>-1005.125187390151</v>
      </c>
      <c r="AS52" s="6">
        <v>-1189.4229244699982</v>
      </c>
      <c r="AT52" s="6">
        <v>-1447.8042243199961</v>
      </c>
      <c r="AU52" s="6">
        <v>-1585.5082867299989</v>
      </c>
      <c r="AV52" s="6">
        <v>-1737.8049713400032</v>
      </c>
      <c r="AW52" s="6">
        <v>-1556.3249524499988</v>
      </c>
      <c r="AX52" s="6">
        <v>-2080.7591689500005</v>
      </c>
      <c r="AY52" s="6">
        <v>-1362.3288541800002</v>
      </c>
      <c r="AZ52" s="6">
        <v>-1126.0838977099975</v>
      </c>
      <c r="BA52" s="6">
        <v>-1044.5177524799983</v>
      </c>
      <c r="BB52" s="6">
        <v>-2.6351378099971043</v>
      </c>
      <c r="BC52" s="47">
        <f t="shared" si="0"/>
        <v>-0.99747717278740311</v>
      </c>
    </row>
    <row r="53" spans="1:55" ht="20.25" customHeight="1">
      <c r="A53" s="8" t="s">
        <v>136</v>
      </c>
      <c r="B53" s="10" t="s">
        <v>137</v>
      </c>
      <c r="C53" s="6" t="s">
        <v>3</v>
      </c>
      <c r="D53" s="6" t="s">
        <v>3</v>
      </c>
      <c r="E53" s="6" t="s">
        <v>3</v>
      </c>
      <c r="F53" s="6" t="s">
        <v>3</v>
      </c>
      <c r="G53" s="6" t="s">
        <v>3</v>
      </c>
      <c r="H53" s="6" t="s">
        <v>3</v>
      </c>
      <c r="I53" s="6" t="s">
        <v>3</v>
      </c>
      <c r="J53" s="6" t="s">
        <v>3</v>
      </c>
      <c r="K53" s="6" t="s">
        <v>3</v>
      </c>
      <c r="L53" s="6" t="s">
        <v>3</v>
      </c>
      <c r="M53" s="6" t="s">
        <v>3</v>
      </c>
      <c r="N53" s="6">
        <v>5.4261650000000002E-2</v>
      </c>
      <c r="O53" s="6" t="s">
        <v>3</v>
      </c>
      <c r="P53" s="6">
        <v>0.91838275000000003</v>
      </c>
      <c r="Q53" s="6">
        <v>3.6369996000000002</v>
      </c>
      <c r="R53" s="6">
        <v>8.9918098999999998</v>
      </c>
      <c r="S53" s="6">
        <v>10.778974699999999</v>
      </c>
      <c r="T53" s="6">
        <v>14.26145</v>
      </c>
      <c r="U53" s="6">
        <v>13.197594</v>
      </c>
      <c r="V53" s="6">
        <v>15.012259</v>
      </c>
      <c r="W53" s="6">
        <v>17.223310000000001</v>
      </c>
      <c r="X53" s="6">
        <v>18.387183</v>
      </c>
      <c r="Y53" s="6">
        <v>18.352747000000001</v>
      </c>
      <c r="Z53" s="6">
        <v>18.710764999999999</v>
      </c>
      <c r="AA53" s="6">
        <v>20.446922000000001</v>
      </c>
      <c r="AB53" s="6">
        <v>24.791772000000002</v>
      </c>
      <c r="AC53" s="6">
        <v>28.706793000000001</v>
      </c>
      <c r="AD53" s="6">
        <v>32.076452000000003</v>
      </c>
      <c r="AE53" s="6">
        <v>28.781061000000001</v>
      </c>
      <c r="AF53" s="6">
        <v>21.797416999999999</v>
      </c>
      <c r="AG53" s="6">
        <v>13.20358485</v>
      </c>
      <c r="AH53" s="6">
        <v>4.5964239500000001</v>
      </c>
      <c r="AI53" s="6" t="s">
        <v>3</v>
      </c>
      <c r="AJ53" s="6">
        <v>7.5181924499999999</v>
      </c>
      <c r="AK53" s="6">
        <v>32.487851999999997</v>
      </c>
      <c r="AL53" s="6">
        <v>55.796504499999998</v>
      </c>
      <c r="AM53" s="6">
        <v>73.591085449999994</v>
      </c>
      <c r="AN53" s="6">
        <v>93.834985399999994</v>
      </c>
      <c r="AO53" s="6">
        <v>27.335483549999999</v>
      </c>
      <c r="AP53" s="6">
        <v>61.223238950000002</v>
      </c>
      <c r="AQ53" s="6">
        <v>90.235029949999998</v>
      </c>
      <c r="AR53" s="6">
        <v>104.706525</v>
      </c>
      <c r="AS53" s="6">
        <v>109.37229195</v>
      </c>
      <c r="AT53" s="6">
        <v>70.324514150000013</v>
      </c>
      <c r="AU53" s="6">
        <v>101.28977959999999</v>
      </c>
      <c r="AV53" s="6">
        <v>122.17947295</v>
      </c>
      <c r="AW53" s="6">
        <v>220.99845124999999</v>
      </c>
      <c r="AX53" s="6">
        <v>312.854377</v>
      </c>
      <c r="AY53" s="6">
        <v>344.6067152</v>
      </c>
      <c r="AZ53" s="6">
        <v>196.28492180000001</v>
      </c>
      <c r="BA53" s="6">
        <v>158.47867578999998</v>
      </c>
      <c r="BB53" s="6">
        <v>298.87659012</v>
      </c>
      <c r="BC53" s="47">
        <f t="shared" si="0"/>
        <v>0.88591044586996182</v>
      </c>
    </row>
    <row r="54" spans="1:55" s="44" customFormat="1" ht="30" customHeight="1">
      <c r="A54" s="3" t="s">
        <v>111</v>
      </c>
      <c r="B54" s="38" t="s">
        <v>110</v>
      </c>
      <c r="C54" s="43">
        <f t="shared" ref="C54:BA54" si="1">C52</f>
        <v>49.04831162</v>
      </c>
      <c r="D54" s="43">
        <f t="shared" si="1"/>
        <v>12.909504999999999</v>
      </c>
      <c r="E54" s="43">
        <f t="shared" si="1"/>
        <v>17.283812999999999</v>
      </c>
      <c r="F54" s="43">
        <f t="shared" si="1"/>
        <v>18.916</v>
      </c>
      <c r="G54" s="43">
        <f t="shared" si="1"/>
        <v>-1.8540730000000001</v>
      </c>
      <c r="H54" s="43">
        <f t="shared" si="1"/>
        <v>-7.1279999999999996E-2</v>
      </c>
      <c r="I54" s="43">
        <f t="shared" si="1"/>
        <v>-7.7425810000000004</v>
      </c>
      <c r="J54" s="43">
        <f t="shared" si="1"/>
        <v>-20.262592999999999</v>
      </c>
      <c r="K54" s="43">
        <f t="shared" si="1"/>
        <v>2.9505400000000002</v>
      </c>
      <c r="L54" s="43">
        <f t="shared" si="1"/>
        <v>1.232504</v>
      </c>
      <c r="M54" s="43">
        <f t="shared" si="1"/>
        <v>3.0597410799999998</v>
      </c>
      <c r="N54" s="43">
        <f t="shared" si="1"/>
        <v>3.777323</v>
      </c>
      <c r="O54" s="43">
        <f t="shared" si="1"/>
        <v>7.2850479299999993</v>
      </c>
      <c r="P54" s="43">
        <f t="shared" si="1"/>
        <v>-20.198104910000001</v>
      </c>
      <c r="Q54" s="43">
        <f t="shared" si="1"/>
        <v>-74.62054938</v>
      </c>
      <c r="R54" s="43">
        <f t="shared" si="1"/>
        <v>-49.156884040000001</v>
      </c>
      <c r="S54" s="43">
        <f t="shared" si="1"/>
        <v>-46.441829810000002</v>
      </c>
      <c r="T54" s="43">
        <f t="shared" si="1"/>
        <v>-84.949692999999996</v>
      </c>
      <c r="U54" s="43">
        <f t="shared" si="1"/>
        <v>-70.469510999999997</v>
      </c>
      <c r="V54" s="43">
        <f t="shared" si="1"/>
        <v>-56.589072000000002</v>
      </c>
      <c r="W54" s="43">
        <f t="shared" si="1"/>
        <v>-40.340814000000002</v>
      </c>
      <c r="X54" s="43">
        <f t="shared" si="1"/>
        <v>21.663525</v>
      </c>
      <c r="Y54" s="43">
        <f t="shared" si="1"/>
        <v>-22.682576000000001</v>
      </c>
      <c r="Z54" s="43">
        <f t="shared" si="1"/>
        <v>-3.4434840000000002</v>
      </c>
      <c r="AA54" s="43">
        <f t="shared" si="1"/>
        <v>-107.480226</v>
      </c>
      <c r="AB54" s="43">
        <f t="shared" si="1"/>
        <v>-107.886138</v>
      </c>
      <c r="AC54" s="43">
        <f t="shared" si="1"/>
        <v>-110.6834960000001</v>
      </c>
      <c r="AD54" s="43">
        <f t="shared" si="1"/>
        <v>-82.393472971232313</v>
      </c>
      <c r="AE54" s="43">
        <f t="shared" si="1"/>
        <v>218.53926753821679</v>
      </c>
      <c r="AF54" s="43">
        <f t="shared" si="1"/>
        <v>279.20536386288495</v>
      </c>
      <c r="AG54" s="43">
        <f t="shared" si="1"/>
        <v>278.5534526959018</v>
      </c>
      <c r="AH54" s="43">
        <f t="shared" si="1"/>
        <v>222.79042926535112</v>
      </c>
      <c r="AI54" s="43">
        <f t="shared" si="1"/>
        <v>10.159929379999085</v>
      </c>
      <c r="AJ54" s="43">
        <f t="shared" si="1"/>
        <v>-420.0904949973783</v>
      </c>
      <c r="AK54" s="43">
        <f t="shared" si="1"/>
        <v>-626.65724044188755</v>
      </c>
      <c r="AL54" s="43">
        <f t="shared" si="1"/>
        <v>-344.53732398197826</v>
      </c>
      <c r="AM54" s="43">
        <f t="shared" si="1"/>
        <v>-425.68999382981474</v>
      </c>
      <c r="AN54" s="43">
        <f t="shared" si="1"/>
        <v>-614.76964400922861</v>
      </c>
      <c r="AO54" s="43">
        <f t="shared" si="1"/>
        <v>-695.5923472017721</v>
      </c>
      <c r="AP54" s="43">
        <f t="shared" si="1"/>
        <v>-794.80502338048609</v>
      </c>
      <c r="AQ54" s="43">
        <f t="shared" si="1"/>
        <v>-813.17801911922288</v>
      </c>
      <c r="AR54" s="43">
        <f t="shared" si="1"/>
        <v>-1005.125187390151</v>
      </c>
      <c r="AS54" s="43">
        <f t="shared" si="1"/>
        <v>-1189.4229244699982</v>
      </c>
      <c r="AT54" s="43">
        <f t="shared" si="1"/>
        <v>-1447.8042243199961</v>
      </c>
      <c r="AU54" s="43">
        <f t="shared" si="1"/>
        <v>-1585.5082867299989</v>
      </c>
      <c r="AV54" s="43">
        <f t="shared" si="1"/>
        <v>-1737.8049713400032</v>
      </c>
      <c r="AW54" s="43">
        <f t="shared" si="1"/>
        <v>-1556.3249524499988</v>
      </c>
      <c r="AX54" s="43">
        <f t="shared" si="1"/>
        <v>-2080.7591689500005</v>
      </c>
      <c r="AY54" s="43">
        <f t="shared" si="1"/>
        <v>-1362.3288541800002</v>
      </c>
      <c r="AZ54" s="43">
        <f t="shared" si="1"/>
        <v>-1126.0838977099975</v>
      </c>
      <c r="BA54" s="43">
        <f t="shared" si="1"/>
        <v>-1044.5177524799983</v>
      </c>
      <c r="BB54" s="43">
        <v>-23.287192879998923</v>
      </c>
      <c r="BC54" s="49">
        <f t="shared" si="0"/>
        <v>-0.97770531632927427</v>
      </c>
    </row>
    <row r="55" spans="1:55" s="44" customFormat="1" ht="20.25" customHeight="1">
      <c r="A55" s="46" t="s">
        <v>119</v>
      </c>
      <c r="B55" s="53" t="s">
        <v>138</v>
      </c>
      <c r="C55" s="45">
        <v>0.49767116078661283</v>
      </c>
      <c r="D55" s="45">
        <v>0.50078708007383577</v>
      </c>
      <c r="E55" s="45">
        <v>0.49997154824235651</v>
      </c>
      <c r="F55" s="45">
        <v>0.49986901516391896</v>
      </c>
      <c r="G55" s="45">
        <v>0.49994004391361796</v>
      </c>
      <c r="H55" s="45">
        <v>0.49988967617777808</v>
      </c>
      <c r="I55" s="45">
        <v>0.49985800311236173</v>
      </c>
      <c r="J55" s="45">
        <v>0.49984609171614963</v>
      </c>
      <c r="K55" s="45">
        <v>0.49989953785838503</v>
      </c>
      <c r="L55" s="45">
        <v>0.49993568151247481</v>
      </c>
      <c r="M55" s="45">
        <v>0.49992757960735396</v>
      </c>
      <c r="N55" s="45">
        <v>0.49986768875413629</v>
      </c>
      <c r="O55" s="45">
        <v>0.49993505970630669</v>
      </c>
      <c r="P55" s="45">
        <v>0.50000000001692935</v>
      </c>
      <c r="Q55" s="45">
        <v>0.47979667815113647</v>
      </c>
      <c r="R55" s="45">
        <v>0.50000000000306621</v>
      </c>
      <c r="S55" s="45">
        <v>0.4999999999972361</v>
      </c>
      <c r="T55" s="45">
        <v>0.50000000025857494</v>
      </c>
      <c r="U55" s="45">
        <v>0.50000000025466151</v>
      </c>
      <c r="V55" s="45">
        <v>0.4999999995061748</v>
      </c>
      <c r="W55" s="45">
        <v>0.50000000046473547</v>
      </c>
      <c r="X55" s="45">
        <v>0.50000000068448203</v>
      </c>
      <c r="Y55" s="45">
        <v>0.49999999918797189</v>
      </c>
      <c r="Z55" s="45">
        <v>0.4999999996067252</v>
      </c>
      <c r="AA55" s="45">
        <v>0.50000001445039388</v>
      </c>
      <c r="AB55" s="45">
        <v>0.49999988613648388</v>
      </c>
      <c r="AC55" s="45">
        <v>0.49999999922020572</v>
      </c>
      <c r="AD55" s="45">
        <v>0.50005823861252785</v>
      </c>
      <c r="AE55" s="45">
        <v>0.49999486302481488</v>
      </c>
      <c r="AF55" s="45">
        <v>0.50009652079765687</v>
      </c>
      <c r="AG55" s="45">
        <v>0.50001061596140195</v>
      </c>
      <c r="AH55" s="45">
        <v>0.50000326862254862</v>
      </c>
      <c r="AI55" s="45">
        <v>0.50000448637070383</v>
      </c>
      <c r="AJ55" s="45">
        <v>0.48123106845332242</v>
      </c>
      <c r="AK55" s="45">
        <v>0.48114969660798318</v>
      </c>
      <c r="AL55" s="45">
        <v>0.4811345080817927</v>
      </c>
      <c r="AM55" s="45">
        <v>0.50007985456138382</v>
      </c>
      <c r="AN55" s="45">
        <v>0.50002154857103376</v>
      </c>
      <c r="AO55" s="45">
        <v>0.50000988855847239</v>
      </c>
      <c r="AP55" s="45">
        <v>0.50028146190164557</v>
      </c>
      <c r="AQ55" s="45">
        <v>0.50041572874848272</v>
      </c>
      <c r="AR55" s="45">
        <v>0.50012423815877749</v>
      </c>
      <c r="AS55" s="45">
        <v>0.50000000001103939</v>
      </c>
      <c r="AT55" s="45">
        <v>0.4999999999347905</v>
      </c>
      <c r="AU55" s="45">
        <v>0.50000000002883793</v>
      </c>
      <c r="AV55" s="45">
        <v>0.49999999984301013</v>
      </c>
      <c r="AW55" s="45">
        <v>0.50000000056370408</v>
      </c>
      <c r="AX55" s="45">
        <v>0.53533639920456266</v>
      </c>
      <c r="AY55" s="45">
        <v>0.37699999986898675</v>
      </c>
      <c r="AZ55" s="45">
        <v>0.37699999999036332</v>
      </c>
      <c r="BA55" s="45">
        <v>0.37699886356137696</v>
      </c>
      <c r="BB55" s="45">
        <v>0.48715030376801499</v>
      </c>
      <c r="BC55" s="49">
        <f t="shared" si="0"/>
        <v>0.29217976724405936</v>
      </c>
    </row>
    <row r="56" spans="1:55" s="44" customFormat="1" ht="15">
      <c r="A56" s="46" t="s">
        <v>139</v>
      </c>
      <c r="B56" s="53" t="s">
        <v>140</v>
      </c>
      <c r="C56" s="43">
        <v>49.04831162</v>
      </c>
      <c r="D56" s="43">
        <v>12.909504999999999</v>
      </c>
      <c r="E56" s="43">
        <v>17.283812999999999</v>
      </c>
      <c r="F56" s="43">
        <v>18.916</v>
      </c>
      <c r="G56" s="43">
        <v>-1.8540730000000001</v>
      </c>
      <c r="H56" s="43">
        <v>-7.1279999999999996E-2</v>
      </c>
      <c r="I56" s="43">
        <v>-7.7425810000000004</v>
      </c>
      <c r="J56" s="43">
        <v>-20.262592999999999</v>
      </c>
      <c r="K56" s="43">
        <v>2.9505400000000002</v>
      </c>
      <c r="L56" s="43">
        <v>1.232504</v>
      </c>
      <c r="M56" s="43">
        <v>3.0597410799999998</v>
      </c>
      <c r="N56" s="43">
        <v>3.777323</v>
      </c>
      <c r="O56" s="43">
        <v>7.2850479299999993</v>
      </c>
      <c r="P56" s="43">
        <v>-20.198104910000001</v>
      </c>
      <c r="Q56" s="43">
        <v>-74.62054938</v>
      </c>
      <c r="R56" s="43">
        <v>-49.156884040000001</v>
      </c>
      <c r="S56" s="43">
        <v>-46.441829810000002</v>
      </c>
      <c r="T56" s="43">
        <v>-84.949692999999996</v>
      </c>
      <c r="U56" s="43">
        <v>-70.469510999999997</v>
      </c>
      <c r="V56" s="43">
        <v>-56.589072000000002</v>
      </c>
      <c r="W56" s="43">
        <v>-40.340814000000002</v>
      </c>
      <c r="X56" s="43">
        <v>21.663525</v>
      </c>
      <c r="Y56" s="43">
        <v>-22.682576000000001</v>
      </c>
      <c r="Z56" s="43">
        <v>-3.4434840000000002</v>
      </c>
      <c r="AA56" s="43">
        <v>-107.480226</v>
      </c>
      <c r="AB56" s="43">
        <v>-107.886138</v>
      </c>
      <c r="AC56" s="43">
        <v>-110.6834960000001</v>
      </c>
      <c r="AD56" s="43">
        <v>-82.393472971232313</v>
      </c>
      <c r="AE56" s="43">
        <v>218.53926753821679</v>
      </c>
      <c r="AF56" s="43">
        <v>279.20536386288495</v>
      </c>
      <c r="AG56" s="43">
        <v>278.5534526959018</v>
      </c>
      <c r="AH56" s="43">
        <v>222.79042926535112</v>
      </c>
      <c r="AI56" s="43">
        <v>10.159929379999085</v>
      </c>
      <c r="AJ56" s="43">
        <v>-420.0904949973783</v>
      </c>
      <c r="AK56" s="43">
        <v>-626.65724044188755</v>
      </c>
      <c r="AL56" s="43">
        <v>-344.53732398197826</v>
      </c>
      <c r="AM56" s="43">
        <v>-425.68999382981474</v>
      </c>
      <c r="AN56" s="43">
        <v>-614.76964400922861</v>
      </c>
      <c r="AO56" s="43">
        <v>-695.5923472017721</v>
      </c>
      <c r="AP56" s="43">
        <v>-794.80502338048609</v>
      </c>
      <c r="AQ56" s="43">
        <v>-813.17801911922288</v>
      </c>
      <c r="AR56" s="43">
        <v>-1005.125187390151</v>
      </c>
      <c r="AS56" s="43">
        <v>-1189.4229244699982</v>
      </c>
      <c r="AT56" s="43">
        <v>-1447.8042243199961</v>
      </c>
      <c r="AU56" s="43">
        <v>-1585.5082867299989</v>
      </c>
      <c r="AV56" s="43">
        <v>-1737.8049713400032</v>
      </c>
      <c r="AW56" s="43">
        <v>-1556.3249524499988</v>
      </c>
      <c r="AX56" s="43">
        <v>-1589.70927295</v>
      </c>
      <c r="AY56" s="43">
        <v>-1459.4846873799997</v>
      </c>
      <c r="AZ56" s="43">
        <v>-1411.5928900599974</v>
      </c>
      <c r="BA56" s="43">
        <v>-1121.2495654800005</v>
      </c>
      <c r="BB56" s="43">
        <v>12.059212320002189</v>
      </c>
      <c r="BC56" s="49" t="s">
        <v>3</v>
      </c>
    </row>
    <row r="57" spans="1:55" ht="20.25" customHeight="1">
      <c r="A57" s="24" t="s">
        <v>16</v>
      </c>
      <c r="B57" s="54" t="s">
        <v>17</v>
      </c>
      <c r="C57" s="6">
        <v>49.048310999999998</v>
      </c>
      <c r="D57" s="6">
        <v>12.909505000000003</v>
      </c>
      <c r="E57" s="6">
        <v>17.283813000000002</v>
      </c>
      <c r="F57" s="6">
        <v>18.958371</v>
      </c>
      <c r="G57" s="6">
        <v>-1.8962269999999961</v>
      </c>
      <c r="H57" s="6">
        <v>-7.1280000000001564E-2</v>
      </c>
      <c r="I57" s="6">
        <v>-7.7425810000000013</v>
      </c>
      <c r="J57" s="6">
        <v>-20.26259300000001</v>
      </c>
      <c r="K57" s="6">
        <v>2.9505400000000037</v>
      </c>
      <c r="L57" s="6">
        <v>1.2325040000000058</v>
      </c>
      <c r="M57" s="6">
        <v>3.0597410000000025</v>
      </c>
      <c r="N57" s="6">
        <v>3.7773229999999955</v>
      </c>
      <c r="O57" s="6">
        <v>7.2850483600000047</v>
      </c>
      <c r="P57" s="6">
        <v>-20.198104910000012</v>
      </c>
      <c r="Q57" s="6">
        <v>-74.62054938</v>
      </c>
      <c r="R57" s="6">
        <v>-49.156884040000001</v>
      </c>
      <c r="S57" s="6">
        <v>-46.441829810000002</v>
      </c>
      <c r="T57" s="6">
        <v>-84.949692220000003</v>
      </c>
      <c r="U57" s="6">
        <v>-70.469511000000011</v>
      </c>
      <c r="V57" s="6">
        <v>-56.589071999999987</v>
      </c>
      <c r="W57" s="6">
        <v>-40.340814000000023</v>
      </c>
      <c r="X57" s="6">
        <v>21.663526000000047</v>
      </c>
      <c r="Y57" s="6">
        <v>-22.68257600000004</v>
      </c>
      <c r="Z57" s="6">
        <v>-3.4434839999999554</v>
      </c>
      <c r="AA57" s="6">
        <v>-107.48022600000002</v>
      </c>
      <c r="AB57" s="6">
        <v>-107.88613799999996</v>
      </c>
      <c r="AC57" s="6">
        <v>-110.6834970000001</v>
      </c>
      <c r="AD57" s="6">
        <v>-82.779615999999919</v>
      </c>
      <c r="AE57" s="6">
        <v>218.57598099999996</v>
      </c>
      <c r="AF57" s="6">
        <v>278.481582</v>
      </c>
      <c r="AG57" s="6">
        <v>278.46570699999938</v>
      </c>
      <c r="AH57" s="6">
        <v>222.76023799999885</v>
      </c>
      <c r="AI57" s="6">
        <v>11.244082000001953</v>
      </c>
      <c r="AJ57" s="6">
        <v>-419.85495800000018</v>
      </c>
      <c r="AK57" s="6">
        <v>-625.32389718000013</v>
      </c>
      <c r="AL57" s="6">
        <v>-342.89875899999993</v>
      </c>
      <c r="AM57" s="6">
        <v>-426.896612</v>
      </c>
      <c r="AN57" s="6">
        <v>-615.14756800000009</v>
      </c>
      <c r="AO57" s="6">
        <v>1504.24467</v>
      </c>
      <c r="AP57" s="6">
        <v>-799.14354236999998</v>
      </c>
      <c r="AQ57" s="6">
        <v>-820.48834063000004</v>
      </c>
      <c r="AR57" s="6">
        <v>-1007.51884058</v>
      </c>
      <c r="AS57" s="6">
        <v>-1189.48930337</v>
      </c>
      <c r="AT57" s="6">
        <v>52.135024830000475</v>
      </c>
      <c r="AU57" s="6">
        <v>-1585.5467686100001</v>
      </c>
      <c r="AV57" s="6">
        <v>-1737.8467613900002</v>
      </c>
      <c r="AW57" s="6">
        <v>-1556.3657712000004</v>
      </c>
      <c r="AX57" s="6">
        <v>-2080.7591689500005</v>
      </c>
      <c r="AY57" s="6">
        <v>-1362.3288541799993</v>
      </c>
      <c r="AZ57" s="6">
        <v>-1126.0838977099993</v>
      </c>
      <c r="BA57" s="6">
        <v>-1044.5177524800001</v>
      </c>
      <c r="BB57" s="6">
        <v>9994.7297243800058</v>
      </c>
      <c r="BC57" s="47">
        <f t="shared" si="0"/>
        <v>-10.568750459864855</v>
      </c>
    </row>
    <row r="58" spans="1:55" ht="20.25" customHeight="1">
      <c r="A58" s="8" t="s">
        <v>141</v>
      </c>
      <c r="B58" s="55" t="s">
        <v>142</v>
      </c>
      <c r="C58" s="6">
        <v>49.048310999999998</v>
      </c>
      <c r="D58" s="6">
        <v>61.957816000000001</v>
      </c>
      <c r="E58" s="6">
        <v>79.241629000000003</v>
      </c>
      <c r="F58" s="6">
        <v>98.2</v>
      </c>
      <c r="G58" s="6">
        <v>96.303773000000007</v>
      </c>
      <c r="H58" s="6">
        <v>96.232493000000005</v>
      </c>
      <c r="I58" s="6">
        <v>88.489912000000004</v>
      </c>
      <c r="J58" s="6">
        <v>68.227318999999994</v>
      </c>
      <c r="K58" s="6">
        <v>71.177858999999998</v>
      </c>
      <c r="L58" s="6">
        <v>72.410363000000004</v>
      </c>
      <c r="M58" s="6">
        <v>75.470104000000006</v>
      </c>
      <c r="N58" s="6">
        <v>79.247427000000002</v>
      </c>
      <c r="O58" s="6">
        <v>86.532475360000007</v>
      </c>
      <c r="P58" s="6">
        <v>66.334370449999994</v>
      </c>
      <c r="Q58" s="6">
        <v>-8.2861789300000002</v>
      </c>
      <c r="R58" s="6">
        <v>-57.44306297</v>
      </c>
      <c r="S58" s="6">
        <v>-103.88489278</v>
      </c>
      <c r="T58" s="6">
        <v>-188.834585</v>
      </c>
      <c r="U58" s="6">
        <v>-259.30409600000002</v>
      </c>
      <c r="V58" s="6">
        <v>-315.893168</v>
      </c>
      <c r="W58" s="6">
        <v>-356.23398200000003</v>
      </c>
      <c r="X58" s="6">
        <v>-334.57045599999998</v>
      </c>
      <c r="Y58" s="6">
        <v>-357.25303200000002</v>
      </c>
      <c r="Z58" s="6">
        <v>-360.69651599999997</v>
      </c>
      <c r="AA58" s="6">
        <v>-468.17674199999999</v>
      </c>
      <c r="AB58" s="6">
        <v>-576.06287999999995</v>
      </c>
      <c r="AC58" s="6">
        <v>-686.74637700000005</v>
      </c>
      <c r="AD58" s="6">
        <v>-769.52599299999997</v>
      </c>
      <c r="AE58" s="6">
        <v>-550.95001200000002</v>
      </c>
      <c r="AF58" s="6">
        <v>-272.46843000000001</v>
      </c>
      <c r="AG58" s="6">
        <v>5.9972769999993716</v>
      </c>
      <c r="AH58" s="6">
        <v>228.75751499999822</v>
      </c>
      <c r="AI58" s="6">
        <v>240.00159700000017</v>
      </c>
      <c r="AJ58" s="6">
        <v>-179.85336100000001</v>
      </c>
      <c r="AK58" s="6">
        <v>-805.17725818000008</v>
      </c>
      <c r="AL58" s="6">
        <v>-1148.07601718</v>
      </c>
      <c r="AM58" s="6">
        <v>-1574.97262918</v>
      </c>
      <c r="AN58" s="6">
        <v>-2190.1201971800001</v>
      </c>
      <c r="AO58" s="6">
        <v>-685.87552718000006</v>
      </c>
      <c r="AP58" s="6">
        <v>-1485.01906955</v>
      </c>
      <c r="AQ58" s="6">
        <v>-2305.5074101800001</v>
      </c>
      <c r="AR58" s="6">
        <v>-3313.02625076</v>
      </c>
      <c r="AS58" s="6">
        <v>-4502.5155541300001</v>
      </c>
      <c r="AT58" s="6">
        <v>-4450.3805292999996</v>
      </c>
      <c r="AU58" s="6">
        <v>-6035.9272979099997</v>
      </c>
      <c r="AV58" s="6">
        <v>-7773.7740592999999</v>
      </c>
      <c r="AW58" s="6">
        <v>-9330.1398305000002</v>
      </c>
      <c r="AX58" s="6">
        <v>-11410.898999450001</v>
      </c>
      <c r="AY58" s="6">
        <v>-12773.22785363</v>
      </c>
      <c r="AZ58" s="6">
        <v>-13899.311751339999</v>
      </c>
      <c r="BA58" s="6">
        <v>-14943.829503819999</v>
      </c>
      <c r="BB58" s="6">
        <v>-14943.829503819999</v>
      </c>
      <c r="BC58" s="47" t="s">
        <v>3</v>
      </c>
    </row>
    <row r="59" spans="1:55" ht="20.25" customHeight="1" thickBot="1">
      <c r="A59" s="56" t="s">
        <v>143</v>
      </c>
      <c r="B59" s="57" t="s">
        <v>144</v>
      </c>
      <c r="C59" s="25" t="s">
        <v>3</v>
      </c>
      <c r="D59" s="25" t="s">
        <v>3</v>
      </c>
      <c r="E59" s="25" t="s">
        <v>3</v>
      </c>
      <c r="F59" s="25" t="s">
        <v>3</v>
      </c>
      <c r="G59" s="25" t="s">
        <v>3</v>
      </c>
      <c r="H59" s="25" t="s">
        <v>3</v>
      </c>
      <c r="I59" s="25" t="s">
        <v>3</v>
      </c>
      <c r="J59" s="25" t="s">
        <v>3</v>
      </c>
      <c r="K59" s="25" t="s">
        <v>3</v>
      </c>
      <c r="L59" s="25" t="s">
        <v>3</v>
      </c>
      <c r="M59" s="25" t="s">
        <v>3</v>
      </c>
      <c r="N59" s="25" t="s">
        <v>3</v>
      </c>
      <c r="O59" s="25" t="s">
        <v>3</v>
      </c>
      <c r="P59" s="25" t="s">
        <v>3</v>
      </c>
      <c r="Q59" s="25" t="s">
        <v>3</v>
      </c>
      <c r="R59" s="25" t="s">
        <v>3</v>
      </c>
      <c r="S59" s="25" t="s">
        <v>3</v>
      </c>
      <c r="T59" s="25" t="s">
        <v>3</v>
      </c>
      <c r="U59" s="25" t="s">
        <v>3</v>
      </c>
      <c r="V59" s="25" t="s">
        <v>3</v>
      </c>
      <c r="W59" s="25" t="s">
        <v>3</v>
      </c>
      <c r="X59" s="25" t="s">
        <v>3</v>
      </c>
      <c r="Y59" s="25" t="s">
        <v>3</v>
      </c>
      <c r="Z59" s="25" t="s">
        <v>3</v>
      </c>
      <c r="AA59" s="25" t="s">
        <v>3</v>
      </c>
      <c r="AB59" s="25" t="s">
        <v>3</v>
      </c>
      <c r="AC59" s="25" t="s">
        <v>3</v>
      </c>
      <c r="AD59" s="25" t="s">
        <v>3</v>
      </c>
      <c r="AE59" s="25" t="s">
        <v>3</v>
      </c>
      <c r="AF59" s="25" t="s">
        <v>3</v>
      </c>
      <c r="AG59" s="25" t="s">
        <v>3</v>
      </c>
      <c r="AH59" s="25" t="s">
        <v>3</v>
      </c>
      <c r="AI59" s="25" t="s">
        <v>3</v>
      </c>
      <c r="AJ59" s="25" t="s">
        <v>3</v>
      </c>
      <c r="AK59" s="25" t="s">
        <v>3</v>
      </c>
      <c r="AL59" s="25" t="s">
        <v>3</v>
      </c>
      <c r="AM59" s="25" t="s">
        <v>3</v>
      </c>
      <c r="AN59" s="25" t="s">
        <v>3</v>
      </c>
      <c r="AO59" s="25" t="s">
        <v>3</v>
      </c>
      <c r="AP59" s="25" t="s">
        <v>3</v>
      </c>
      <c r="AQ59" s="25" t="s">
        <v>3</v>
      </c>
      <c r="AR59" s="25" t="s">
        <v>3</v>
      </c>
      <c r="AS59" s="25" t="s">
        <v>3</v>
      </c>
      <c r="AT59" s="25" t="s">
        <v>3</v>
      </c>
      <c r="AU59" s="25" t="s">
        <v>3</v>
      </c>
      <c r="AV59" s="25" t="s">
        <v>3</v>
      </c>
      <c r="AW59" s="25" t="s">
        <v>3</v>
      </c>
      <c r="AX59" s="25" t="s">
        <v>3</v>
      </c>
      <c r="AY59" s="25" t="s">
        <v>3</v>
      </c>
      <c r="AZ59" s="25" t="s">
        <v>3</v>
      </c>
      <c r="BA59" s="25" t="s">
        <v>3</v>
      </c>
      <c r="BB59" s="25">
        <v>4997.3648621900029</v>
      </c>
      <c r="BC59" s="50" t="s">
        <v>3</v>
      </c>
    </row>
    <row r="60" spans="1:55" ht="11.15" customHeight="1">
      <c r="B60" s="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R60" s="14"/>
    </row>
    <row r="61" spans="1:55" ht="11.15" customHeight="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R61" s="14"/>
    </row>
    <row r="62" spans="1:55" ht="11.15" customHeigh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R62" s="14"/>
    </row>
    <row r="63" spans="1:55" s="13" customFormat="1" ht="11.15" customHeight="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R63" s="26"/>
      <c r="AS63" s="26"/>
      <c r="AT63" s="26"/>
      <c r="AU63" s="26"/>
      <c r="AV63" s="26"/>
      <c r="AW63" s="26"/>
      <c r="AX63" s="26"/>
      <c r="AY63" s="26"/>
      <c r="AZ63" s="26"/>
      <c r="BA63" s="26"/>
      <c r="BB63" s="26"/>
    </row>
    <row r="64" spans="1:55" s="13" customFormat="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R64" s="26"/>
      <c r="AS64" s="26"/>
      <c r="AT64" s="26"/>
      <c r="AU64" s="26"/>
      <c r="AV64" s="26"/>
      <c r="AW64" s="26"/>
      <c r="AX64" s="26"/>
      <c r="AY64" s="26"/>
      <c r="AZ64" s="26"/>
      <c r="BA64" s="26"/>
      <c r="BB64" s="26"/>
    </row>
    <row r="65" spans="2:55" s="13" customFormat="1" ht="11.15" customHeight="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R65" s="26"/>
      <c r="AS65" s="26"/>
      <c r="AT65" s="26"/>
      <c r="AU65" s="26"/>
      <c r="AV65" s="26"/>
      <c r="AW65" s="26"/>
      <c r="AX65" s="26"/>
      <c r="AY65" s="26"/>
      <c r="AZ65" s="26"/>
      <c r="BA65" s="26"/>
      <c r="BB65" s="26"/>
    </row>
    <row r="66" spans="2:55" s="13" customFormat="1" ht="11.15" customHeight="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R66" s="26"/>
      <c r="AS66" s="26"/>
      <c r="AT66" s="26"/>
      <c r="AU66" s="26"/>
      <c r="AV66" s="26"/>
      <c r="AW66" s="26"/>
      <c r="AX66" s="26"/>
      <c r="AY66" s="26"/>
      <c r="AZ66" s="26"/>
      <c r="BA66" s="26"/>
      <c r="BB66" s="26"/>
    </row>
    <row r="67" spans="2:55" s="13" customFormat="1" ht="11.15" customHeight="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R67" s="26"/>
      <c r="AS67" s="26"/>
      <c r="AT67" s="26"/>
      <c r="AU67" s="26"/>
      <c r="AV67" s="26"/>
      <c r="AW67" s="26"/>
      <c r="AX67" s="26"/>
      <c r="AY67" s="26"/>
      <c r="AZ67" s="26"/>
      <c r="BA67" s="26"/>
      <c r="BB67" s="26"/>
    </row>
    <row r="68" spans="2:55" ht="11.15" customHeight="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R68" s="14"/>
    </row>
    <row r="69" spans="2:55" ht="11.15" customHeigh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R69" s="14"/>
      <c r="BC69" s="27"/>
    </row>
    <row r="70" spans="2:55" ht="11.15" customHeight="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R70" s="14"/>
    </row>
    <row r="71" spans="2:55" ht="18" customHeight="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R71" s="14"/>
    </row>
    <row r="72" spans="2:55" ht="11.15"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R72" s="28"/>
    </row>
    <row r="73" spans="2:55" ht="11.15" customHeight="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2:55" ht="11.15" customHeight="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2:55" ht="11.15"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2:55" ht="11.15" customHeight="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2:55" ht="18" customHeight="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2:55" ht="11.1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2:55" ht="11.15" customHeight="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2:55" ht="11.15" customHeight="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54" ht="11.15"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54" ht="18" customHeight="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54" ht="11.15" customHeight="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54" ht="11.1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54" ht="11.15" customHeight="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54" s="23" customFormat="1" ht="18" customHeigh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R86" s="30"/>
      <c r="AS86" s="22"/>
      <c r="AT86" s="22"/>
      <c r="AU86" s="22"/>
      <c r="AV86" s="22"/>
      <c r="AW86" s="22"/>
      <c r="AX86" s="22"/>
      <c r="AY86" s="22"/>
      <c r="AZ86" s="22"/>
      <c r="BA86" s="22"/>
      <c r="BB86" s="22"/>
    </row>
    <row r="87" spans="1:54" s="31" customFormat="1" ht="30"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R87" s="32"/>
      <c r="AS87" s="33"/>
      <c r="AT87" s="33"/>
      <c r="AU87" s="33"/>
      <c r="AV87" s="33"/>
      <c r="AW87" s="33"/>
      <c r="AX87" s="33"/>
      <c r="AY87" s="33"/>
      <c r="AZ87" s="33"/>
      <c r="BA87" s="33"/>
      <c r="BB87" s="33"/>
    </row>
    <row r="88" spans="1:54" ht="28" customHeight="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54" ht="11.15" customHeight="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54" ht="18" customHeight="1">
      <c r="A90" s="2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54" s="23" customFormat="1" ht="18" customHeight="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R91" s="30"/>
      <c r="AS91" s="22"/>
      <c r="AT91" s="22"/>
      <c r="AU91" s="22"/>
      <c r="AV91" s="22"/>
      <c r="AW91" s="22"/>
      <c r="AX91" s="22"/>
      <c r="AY91" s="22"/>
      <c r="AZ91" s="22"/>
      <c r="BA91" s="22"/>
      <c r="BB91" s="22"/>
    </row>
    <row r="92" spans="1:54" ht="18" customHeight="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54" ht="11.15"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54" ht="18" customHeight="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54">
      <c r="B95" s="34"/>
      <c r="D95" s="34"/>
      <c r="E95" s="34"/>
      <c r="F95" s="34"/>
      <c r="G95" s="34"/>
    </row>
    <row r="96" spans="1:54">
      <c r="B96" s="34"/>
      <c r="D96" s="34"/>
      <c r="E96" s="34"/>
      <c r="F96" s="34"/>
      <c r="G96" s="34"/>
    </row>
    <row r="97" spans="2:7">
      <c r="B97" s="34"/>
      <c r="D97" s="34"/>
      <c r="E97" s="34"/>
      <c r="F97" s="34"/>
      <c r="G97" s="34"/>
    </row>
    <row r="98" spans="2:7">
      <c r="B98" s="34"/>
      <c r="D98" s="34"/>
      <c r="E98" s="34"/>
      <c r="F98" s="34"/>
      <c r="G98" s="34"/>
    </row>
    <row r="99" spans="2:7">
      <c r="B99" s="34"/>
      <c r="D99" s="34"/>
      <c r="E99" s="34"/>
      <c r="F99" s="34"/>
      <c r="G99" s="34"/>
    </row>
    <row r="100" spans="2:7">
      <c r="B100" s="34"/>
      <c r="D100" s="34"/>
      <c r="E100" s="34"/>
      <c r="F100" s="34"/>
      <c r="G100" s="34"/>
    </row>
    <row r="101" spans="2:7">
      <c r="B101" s="34"/>
      <c r="D101" s="34"/>
      <c r="E101" s="34"/>
      <c r="F101" s="34"/>
      <c r="G101" s="34"/>
    </row>
    <row r="102" spans="2:7">
      <c r="B102" s="34"/>
      <c r="D102" s="34"/>
      <c r="E102" s="34"/>
      <c r="F102" s="34"/>
      <c r="G102" s="34"/>
    </row>
    <row r="103" spans="2:7">
      <c r="B103" s="34"/>
      <c r="D103" s="34"/>
      <c r="E103" s="34"/>
      <c r="F103" s="34"/>
      <c r="G103" s="34"/>
    </row>
    <row r="104" spans="2:7">
      <c r="B104" s="34"/>
      <c r="D104" s="34"/>
      <c r="E104" s="34"/>
      <c r="F104" s="34"/>
      <c r="G104" s="34"/>
    </row>
    <row r="105" spans="2:7">
      <c r="B105" s="34"/>
      <c r="D105" s="34"/>
      <c r="E105" s="34"/>
      <c r="F105" s="34"/>
      <c r="G105" s="34"/>
    </row>
    <row r="106" spans="2:7">
      <c r="B106" s="34"/>
      <c r="D106" s="34"/>
      <c r="E106" s="34"/>
      <c r="F106" s="34"/>
      <c r="G106" s="34"/>
    </row>
    <row r="107" spans="2:7">
      <c r="B107" s="34"/>
      <c r="D107" s="34"/>
      <c r="E107" s="34"/>
      <c r="F107" s="34"/>
      <c r="G107" s="34"/>
    </row>
    <row r="108" spans="2:7">
      <c r="B108" s="34"/>
      <c r="D108" s="34"/>
      <c r="E108" s="34"/>
      <c r="F108" s="34"/>
      <c r="G108" s="34"/>
    </row>
    <row r="109" spans="2:7">
      <c r="B109" s="34"/>
      <c r="D109" s="34"/>
      <c r="E109" s="34"/>
      <c r="F109" s="34"/>
      <c r="G109" s="34"/>
    </row>
    <row r="110" spans="2:7">
      <c r="B110" s="34"/>
      <c r="D110" s="34"/>
      <c r="E110" s="34"/>
      <c r="F110" s="34"/>
      <c r="G110" s="34"/>
    </row>
    <row r="111" spans="2:7">
      <c r="B111" s="34"/>
      <c r="D111" s="34"/>
      <c r="E111" s="34"/>
      <c r="F111" s="34"/>
      <c r="G111" s="34"/>
    </row>
    <row r="112" spans="2:7">
      <c r="B112" s="34"/>
      <c r="D112" s="34"/>
      <c r="E112" s="34"/>
      <c r="F112" s="34"/>
      <c r="G112" s="34"/>
    </row>
  </sheetData>
  <pageMargins left="0.19685039370078741" right="0.15748031496062992" top="0.15748031496062992" bottom="0.19685039370078741" header="0.15748031496062992" footer="0.19685039370078741"/>
  <pageSetup paperSize="9" scale="49" fitToWidth="2" orientation="portrait" r:id="rId1"/>
  <headerFooter alignWithMargins="0">
    <oddFooter>&amp;LStatistique des assurances sociales suisses, OFAS, Schweizerische Sozialversicherungsstatistik, BSV&amp;R&amp;"Arial,Regular"&amp;8&amp;D; &amp;T; &amp;F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EL_PC_4</vt:lpstr>
      <vt:lpstr>IV_AI_4_alt</vt:lpstr>
      <vt:lpstr>EL_PC_4!Druckbereich</vt:lpstr>
      <vt:lpstr>IV_AI_4_alt!Druckbereich</vt:lpstr>
      <vt:lpstr>EL_PC_4!Drucktitel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Haas Sybille BSV</cp:lastModifiedBy>
  <cp:lastPrinted>2020-06-08T11:33:38Z</cp:lastPrinted>
  <dcterms:created xsi:type="dcterms:W3CDTF">2011-10-24T07:46:19Z</dcterms:created>
  <dcterms:modified xsi:type="dcterms:W3CDTF">2023-11-24T13:49:58Z</dcterms:modified>
</cp:coreProperties>
</file>