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O:\MASS\01_admin\00_sekretariat\Sekretariat\SVS-WEB-Tabellen\SVS 2023 fertige Tabellen\GRSV\"/>
    </mc:Choice>
  </mc:AlternateContent>
  <xr:revisionPtr revIDLastSave="0" documentId="13_ncr:1_{EF3EACDD-936C-460F-A17F-E6F41F75B235}" xr6:coauthVersionLast="47" xr6:coauthVersionMax="47" xr10:uidLastSave="{00000000-0000-0000-0000-000000000000}"/>
  <bookViews>
    <workbookView xWindow="-38520" yWindow="-120" windowWidth="38640" windowHeight="21120" xr2:uid="{00000000-000D-0000-FFFF-FFFF00000000}"/>
  </bookViews>
  <sheets>
    <sheet name="GRSV_CGAS_20_21" sheetId="1" r:id="rId1"/>
  </sheets>
  <definedNames>
    <definedName name="_xlnm.Print_Area" localSheetId="0">GRSV_CGAS_20_21!$A$1:$AJ$132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68" i="1" l="1"/>
  <c r="AK169" i="1"/>
  <c r="AK170" i="1"/>
  <c r="AK171" i="1"/>
  <c r="AK173" i="1"/>
  <c r="AK174" i="1"/>
  <c r="AK175" i="1"/>
  <c r="AK155" i="1"/>
  <c r="AK161" i="1" s="1"/>
  <c r="D174" i="1" l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C174" i="1"/>
  <c r="C175" i="1"/>
  <c r="AJ155" i="1" l="1"/>
  <c r="AJ161" i="1" s="1"/>
  <c r="AI155" i="1" l="1"/>
  <c r="AI161" i="1" s="1"/>
  <c r="AH155" i="1" l="1"/>
  <c r="AH161" i="1" s="1"/>
  <c r="AG155" i="1" l="1"/>
  <c r="AG161" i="1" s="1"/>
  <c r="AF155" i="1" l="1"/>
  <c r="AF161" i="1" s="1"/>
  <c r="AE155" i="1" l="1"/>
  <c r="AE161" i="1" s="1"/>
  <c r="AD155" i="1" l="1"/>
  <c r="AD161" i="1" s="1"/>
  <c r="AC155" i="1" l="1"/>
  <c r="AC161" i="1" s="1"/>
  <c r="AB155" i="1" l="1"/>
  <c r="AB161" i="1" s="1"/>
  <c r="AA155" i="1" l="1"/>
  <c r="AA161" i="1" s="1"/>
  <c r="V155" i="1"/>
  <c r="V161" i="1" s="1"/>
  <c r="W155" i="1"/>
  <c r="W161" i="1" s="1"/>
  <c r="X155" i="1"/>
  <c r="X161" i="1" s="1"/>
  <c r="Y155" i="1"/>
  <c r="Y161" i="1" s="1"/>
  <c r="Z155" i="1"/>
  <c r="Z161" i="1" s="1"/>
  <c r="D155" i="1"/>
  <c r="D161" i="1" s="1"/>
  <c r="E155" i="1"/>
  <c r="E161" i="1" s="1"/>
  <c r="F155" i="1"/>
  <c r="F161" i="1" s="1"/>
  <c r="G155" i="1"/>
  <c r="G161" i="1" s="1"/>
  <c r="H155" i="1"/>
  <c r="H161" i="1" s="1"/>
  <c r="I155" i="1"/>
  <c r="I161" i="1" s="1"/>
  <c r="J155" i="1"/>
  <c r="J161" i="1" s="1"/>
  <c r="K155" i="1"/>
  <c r="K161" i="1" s="1"/>
  <c r="L155" i="1"/>
  <c r="L161" i="1" s="1"/>
  <c r="M155" i="1"/>
  <c r="M161" i="1" s="1"/>
  <c r="N155" i="1"/>
  <c r="N161" i="1" s="1"/>
  <c r="O155" i="1"/>
  <c r="O161" i="1" s="1"/>
  <c r="P155" i="1"/>
  <c r="P161" i="1" s="1"/>
  <c r="Q155" i="1"/>
  <c r="Q161" i="1" s="1"/>
  <c r="R155" i="1"/>
  <c r="R161" i="1" s="1"/>
  <c r="S155" i="1"/>
  <c r="S161" i="1" s="1"/>
  <c r="T155" i="1"/>
  <c r="T161" i="1" s="1"/>
  <c r="U155" i="1"/>
  <c r="U161" i="1" s="1"/>
  <c r="C155" i="1"/>
  <c r="C161" i="1" s="1"/>
  <c r="C168" i="1" l="1"/>
  <c r="D168" i="1" l="1"/>
  <c r="AJ169" i="1" l="1"/>
  <c r="F168" i="1"/>
  <c r="H168" i="1"/>
  <c r="I168" i="1"/>
  <c r="L168" i="1"/>
  <c r="E168" i="1"/>
  <c r="G168" i="1"/>
  <c r="R168" i="1"/>
  <c r="O168" i="1"/>
  <c r="AJ168" i="1"/>
  <c r="Q168" i="1"/>
  <c r="N168" i="1"/>
  <c r="M168" i="1"/>
  <c r="K168" i="1"/>
  <c r="P168" i="1"/>
  <c r="J168" i="1"/>
  <c r="S168" i="1"/>
  <c r="P169" i="1" l="1"/>
  <c r="M169" i="1" l="1"/>
  <c r="L169" i="1"/>
  <c r="AI169" i="1" l="1"/>
  <c r="AB169" i="1" l="1"/>
  <c r="O169" i="1"/>
  <c r="R169" i="1"/>
  <c r="U169" i="1"/>
  <c r="T169" i="1"/>
  <c r="AC169" i="1"/>
  <c r="Q169" i="1"/>
  <c r="S169" i="1"/>
  <c r="N169" i="1"/>
  <c r="AE169" i="1"/>
  <c r="X169" i="1"/>
  <c r="V169" i="1"/>
  <c r="Z169" i="1"/>
  <c r="W169" i="1"/>
  <c r="Y169" i="1"/>
  <c r="AD169" i="1"/>
  <c r="AA169" i="1" l="1"/>
  <c r="AG169" i="1" l="1"/>
  <c r="AF169" i="1"/>
  <c r="AH169" i="1" l="1"/>
  <c r="C169" i="1" l="1"/>
  <c r="D169" i="1" l="1"/>
  <c r="E169" i="1" l="1"/>
  <c r="F169" i="1" l="1"/>
  <c r="G169" i="1" l="1"/>
  <c r="H169" i="1" l="1"/>
  <c r="I169" i="1" l="1"/>
  <c r="J169" i="1" l="1"/>
  <c r="K169" i="1" l="1"/>
  <c r="AF168" i="1" l="1"/>
  <c r="T168" i="1"/>
  <c r="U168" i="1"/>
  <c r="Z168" i="1"/>
  <c r="AE168" i="1"/>
  <c r="AA168" i="1"/>
  <c r="AB168" i="1" l="1"/>
  <c r="AG168" i="1"/>
  <c r="V168" i="1"/>
  <c r="AC168" i="1" l="1"/>
  <c r="W168" i="1"/>
  <c r="AH168" i="1"/>
  <c r="X168" i="1" l="1"/>
  <c r="AD168" i="1"/>
  <c r="AI168" i="1" l="1"/>
  <c r="Y168" i="1"/>
  <c r="D171" i="1" l="1"/>
  <c r="D170" i="1"/>
  <c r="D173" i="1"/>
  <c r="C173" i="1"/>
  <c r="C170" i="1" l="1"/>
  <c r="C171" i="1"/>
  <c r="AE173" i="1"/>
  <c r="AG170" i="1"/>
  <c r="AF170" i="1"/>
  <c r="AB171" i="1"/>
  <c r="T170" i="1"/>
  <c r="X170" i="1"/>
  <c r="R170" i="1"/>
  <c r="O171" i="1"/>
  <c r="AH170" i="1"/>
  <c r="AI170" i="1"/>
  <c r="L171" i="1"/>
  <c r="N171" i="1"/>
  <c r="F171" i="1"/>
  <c r="U171" i="1"/>
  <c r="H170" i="1"/>
  <c r="Q170" i="1"/>
  <c r="Y171" i="1"/>
  <c r="J171" i="1"/>
  <c r="Q171" i="1"/>
  <c r="S173" i="1"/>
  <c r="F173" i="1"/>
  <c r="J170" i="1"/>
  <c r="AJ173" i="1"/>
  <c r="Y173" i="1"/>
  <c r="Z170" i="1"/>
  <c r="O170" i="1"/>
  <c r="X173" i="1"/>
  <c r="AA173" i="1"/>
  <c r="AH173" i="1"/>
  <c r="K173" i="1"/>
  <c r="R173" i="1"/>
  <c r="AI173" i="1"/>
  <c r="AC173" i="1"/>
  <c r="AE170" i="1"/>
  <c r="H171" i="1"/>
  <c r="S171" i="1"/>
  <c r="AG171" i="1"/>
  <c r="X171" i="1"/>
  <c r="AH171" i="1"/>
  <c r="W171" i="1"/>
  <c r="M173" i="1"/>
  <c r="AJ170" i="1"/>
  <c r="N170" i="1"/>
  <c r="AC170" i="1"/>
  <c r="M170" i="1"/>
  <c r="O173" i="1"/>
  <c r="Q173" i="1"/>
  <c r="W173" i="1"/>
  <c r="AI171" i="1"/>
  <c r="AJ171" i="1"/>
  <c r="AG173" i="1"/>
  <c r="H173" i="1" l="1"/>
  <c r="AB173" i="1"/>
  <c r="I170" i="1"/>
  <c r="AC171" i="1"/>
  <c r="E171" i="1"/>
  <c r="P173" i="1"/>
  <c r="AD173" i="1"/>
  <c r="L173" i="1"/>
  <c r="Z171" i="1"/>
  <c r="R171" i="1"/>
  <c r="W170" i="1"/>
  <c r="AF173" i="1"/>
  <c r="J173" i="1"/>
  <c r="Y170" i="1"/>
  <c r="Z173" i="1"/>
  <c r="S170" i="1"/>
  <c r="AA171" i="1"/>
  <c r="V171" i="1"/>
  <c r="E170" i="1"/>
  <c r="V170" i="1"/>
  <c r="AB170" i="1"/>
  <c r="G170" i="1"/>
  <c r="F170" i="1"/>
  <c r="N173" i="1"/>
  <c r="AD171" i="1"/>
  <c r="I171" i="1"/>
  <c r="E173" i="1"/>
  <c r="T171" i="1"/>
  <c r="V173" i="1"/>
  <c r="AF171" i="1"/>
  <c r="G171" i="1"/>
  <c r="AE171" i="1"/>
  <c r="P170" i="1"/>
  <c r="U173" i="1"/>
  <c r="M171" i="1"/>
  <c r="AD170" i="1"/>
  <c r="I173" i="1"/>
  <c r="AA170" i="1"/>
  <c r="P171" i="1"/>
  <c r="L170" i="1"/>
  <c r="K171" i="1"/>
  <c r="K170" i="1"/>
  <c r="G173" i="1"/>
  <c r="T173" i="1"/>
  <c r="U170" i="1"/>
  <c r="D165" i="1" l="1"/>
  <c r="I165" i="1"/>
  <c r="N165" i="1"/>
  <c r="J165" i="1"/>
  <c r="D163" i="1" l="1"/>
  <c r="C165" i="1"/>
  <c r="D164" i="1"/>
  <c r="F165" i="1"/>
  <c r="E165" i="1"/>
  <c r="Q165" i="1"/>
  <c r="M165" i="1"/>
  <c r="D35" i="1"/>
  <c r="H165" i="1"/>
  <c r="T165" i="1"/>
  <c r="C166" i="1"/>
  <c r="V165" i="1"/>
  <c r="S165" i="1"/>
  <c r="U165" i="1"/>
  <c r="C163" i="1"/>
  <c r="D7" i="1" l="1"/>
  <c r="C49" i="1"/>
  <c r="N163" i="1"/>
  <c r="S163" i="1"/>
  <c r="Z163" i="1"/>
  <c r="AE163" i="1"/>
  <c r="H163" i="1"/>
  <c r="P163" i="1"/>
  <c r="F163" i="1"/>
  <c r="AC163" i="1"/>
  <c r="W163" i="1"/>
  <c r="AB163" i="1"/>
  <c r="R163" i="1"/>
  <c r="X163" i="1"/>
  <c r="AD163" i="1"/>
  <c r="L163" i="1"/>
  <c r="V163" i="1"/>
  <c r="Q163" i="1"/>
  <c r="J163" i="1"/>
  <c r="G163" i="1"/>
  <c r="AA163" i="1"/>
  <c r="M163" i="1"/>
  <c r="I163" i="1"/>
  <c r="K163" i="1"/>
  <c r="E163" i="1"/>
  <c r="T163" i="1"/>
  <c r="Y163" i="1"/>
  <c r="O163" i="1"/>
  <c r="U163" i="1"/>
  <c r="AJ164" i="1"/>
  <c r="G165" i="1"/>
  <c r="L164" i="1"/>
  <c r="AG164" i="1"/>
  <c r="G164" i="1"/>
  <c r="V164" i="1"/>
  <c r="R164" i="1"/>
  <c r="E164" i="1"/>
  <c r="P165" i="1"/>
  <c r="Z164" i="1"/>
  <c r="O165" i="1"/>
  <c r="AH164" i="1"/>
  <c r="K165" i="1"/>
  <c r="N164" i="1"/>
  <c r="J164" i="1"/>
  <c r="AI164" i="1"/>
  <c r="K164" i="1"/>
  <c r="AF164" i="1"/>
  <c r="AA164" i="1"/>
  <c r="S164" i="1"/>
  <c r="U164" i="1"/>
  <c r="P164" i="1"/>
  <c r="AC164" i="1"/>
  <c r="R165" i="1"/>
  <c r="T164" i="1"/>
  <c r="O164" i="1"/>
  <c r="X164" i="1"/>
  <c r="W164" i="1"/>
  <c r="C164" i="1"/>
  <c r="C167" i="1" s="1"/>
  <c r="C63" i="1"/>
  <c r="C72" i="1" s="1"/>
  <c r="C162" i="1" s="1"/>
  <c r="Y164" i="1"/>
  <c r="L165" i="1"/>
  <c r="C35" i="1"/>
  <c r="I164" i="1"/>
  <c r="H164" i="1"/>
  <c r="AE164" i="1"/>
  <c r="M164" i="1"/>
  <c r="C21" i="1"/>
  <c r="AD164" i="1"/>
  <c r="AH172" i="1"/>
  <c r="E172" i="1"/>
  <c r="I172" i="1"/>
  <c r="C172" i="1"/>
  <c r="D172" i="1"/>
  <c r="T172" i="1"/>
  <c r="I158" i="1"/>
  <c r="U158" i="1"/>
  <c r="AB166" i="1"/>
  <c r="Y21" i="1"/>
  <c r="L7" i="1"/>
  <c r="I166" i="1"/>
  <c r="AF21" i="1"/>
  <c r="AF35" i="1"/>
  <c r="T166" i="1"/>
  <c r="U49" i="1"/>
  <c r="K35" i="1"/>
  <c r="AJ35" i="1"/>
  <c r="N166" i="1"/>
  <c r="S166" i="1"/>
  <c r="U35" i="1"/>
  <c r="AI21" i="1"/>
  <c r="M166" i="1"/>
  <c r="AJ166" i="1"/>
  <c r="Y166" i="1"/>
  <c r="AG7" i="1"/>
  <c r="H7" i="1"/>
  <c r="I49" i="1"/>
  <c r="O166" i="1"/>
  <c r="I21" i="1"/>
  <c r="AI49" i="1"/>
  <c r="X35" i="1"/>
  <c r="S21" i="1"/>
  <c r="M49" i="1"/>
  <c r="AC166" i="1"/>
  <c r="AF166" i="1"/>
  <c r="W7" i="1"/>
  <c r="M21" i="1"/>
  <c r="Q21" i="1"/>
  <c r="AH35" i="1"/>
  <c r="G7" i="1"/>
  <c r="Y49" i="1"/>
  <c r="X166" i="1"/>
  <c r="AE166" i="1"/>
  <c r="P166" i="1"/>
  <c r="P35" i="1"/>
  <c r="L166" i="1"/>
  <c r="AB49" i="1"/>
  <c r="AA7" i="1"/>
  <c r="V7" i="1"/>
  <c r="F21" i="1"/>
  <c r="I35" i="1"/>
  <c r="S49" i="1"/>
  <c r="K166" i="1"/>
  <c r="V166" i="1"/>
  <c r="P7" i="1"/>
  <c r="AD166" i="1"/>
  <c r="Q166" i="1"/>
  <c r="U166" i="1"/>
  <c r="F166" i="1"/>
  <c r="W166" i="1"/>
  <c r="H166" i="1"/>
  <c r="AA166" i="1"/>
  <c r="R166" i="1"/>
  <c r="J166" i="1"/>
  <c r="E166" i="1"/>
  <c r="Z166" i="1"/>
  <c r="AK166" i="1"/>
  <c r="G166" i="1"/>
  <c r="O21" i="1" l="1"/>
  <c r="K21" i="1"/>
  <c r="Z49" i="1"/>
  <c r="Q35" i="1"/>
  <c r="N49" i="1"/>
  <c r="AF49" i="1"/>
  <c r="J49" i="1"/>
  <c r="S7" i="1"/>
  <c r="C158" i="1"/>
  <c r="Y7" i="1"/>
  <c r="G35" i="1"/>
  <c r="AH49" i="1"/>
  <c r="J35" i="1"/>
  <c r="AA21" i="1"/>
  <c r="M167" i="1"/>
  <c r="AD49" i="1"/>
  <c r="Y167" i="1"/>
  <c r="AE21" i="1"/>
  <c r="O167" i="1"/>
  <c r="AJ21" i="1"/>
  <c r="X21" i="1"/>
  <c r="AD63" i="1"/>
  <c r="G49" i="1"/>
  <c r="AE35" i="1"/>
  <c r="Y63" i="1"/>
  <c r="Z21" i="1"/>
  <c r="AH63" i="1"/>
  <c r="AH166" i="1"/>
  <c r="AH167" i="1" s="1"/>
  <c r="AF7" i="1"/>
  <c r="Q7" i="1"/>
  <c r="AG63" i="1"/>
  <c r="AG166" i="1"/>
  <c r="AG167" i="1" s="1"/>
  <c r="AG35" i="1"/>
  <c r="J7" i="1"/>
  <c r="Y35" i="1"/>
  <c r="N7" i="1"/>
  <c r="AD35" i="1"/>
  <c r="AC7" i="1"/>
  <c r="J21" i="1"/>
  <c r="X49" i="1"/>
  <c r="G21" i="1"/>
  <c r="X7" i="1"/>
  <c r="Q49" i="1"/>
  <c r="AI7" i="1"/>
  <c r="AH7" i="1"/>
  <c r="M7" i="1"/>
  <c r="L35" i="1"/>
  <c r="M63" i="1"/>
  <c r="M72" i="1" s="1"/>
  <c r="M162" i="1" s="1"/>
  <c r="I63" i="1"/>
  <c r="I72" i="1" s="1"/>
  <c r="I162" i="1" s="1"/>
  <c r="T167" i="1"/>
  <c r="AA167" i="1"/>
  <c r="F164" i="1"/>
  <c r="F167" i="1" s="1"/>
  <c r="F63" i="1"/>
  <c r="F72" i="1" s="1"/>
  <c r="F162" i="1" s="1"/>
  <c r="E167" i="1"/>
  <c r="R63" i="1"/>
  <c r="R72" i="1" s="1"/>
  <c r="R162" i="1" s="1"/>
  <c r="U21" i="1"/>
  <c r="I167" i="1"/>
  <c r="X63" i="1"/>
  <c r="O35" i="1"/>
  <c r="R167" i="1"/>
  <c r="AC21" i="1"/>
  <c r="V35" i="1"/>
  <c r="V49" i="1"/>
  <c r="F7" i="1"/>
  <c r="T21" i="1"/>
  <c r="K49" i="1"/>
  <c r="Z7" i="1"/>
  <c r="O49" i="1"/>
  <c r="AE7" i="1"/>
  <c r="I7" i="1"/>
  <c r="Z35" i="1"/>
  <c r="V21" i="1"/>
  <c r="AD167" i="1"/>
  <c r="W49" i="1"/>
  <c r="AC167" i="1"/>
  <c r="P167" i="1"/>
  <c r="S63" i="1"/>
  <c r="S72" i="1" s="1"/>
  <c r="S162" i="1" s="1"/>
  <c r="AK49" i="1"/>
  <c r="S35" i="1"/>
  <c r="AB164" i="1"/>
  <c r="AB167" i="1" s="1"/>
  <c r="AB63" i="1"/>
  <c r="R7" i="1"/>
  <c r="G63" i="1"/>
  <c r="G72" i="1" s="1"/>
  <c r="G162" i="1" s="1"/>
  <c r="L63" i="1"/>
  <c r="L72" i="1" s="1"/>
  <c r="L162" i="1" s="1"/>
  <c r="L21" i="1"/>
  <c r="AJ49" i="1"/>
  <c r="N21" i="1"/>
  <c r="AI35" i="1"/>
  <c r="AE49" i="1"/>
  <c r="E7" i="1"/>
  <c r="AC35" i="1"/>
  <c r="E49" i="1"/>
  <c r="AK21" i="1"/>
  <c r="AB21" i="1"/>
  <c r="E35" i="1"/>
  <c r="AB35" i="1"/>
  <c r="AE63" i="1"/>
  <c r="P63" i="1"/>
  <c r="P72" i="1" s="1"/>
  <c r="P162" i="1" s="1"/>
  <c r="S167" i="1"/>
  <c r="K167" i="1"/>
  <c r="J63" i="1"/>
  <c r="J72" i="1" s="1"/>
  <c r="J162" i="1" s="1"/>
  <c r="G167" i="1"/>
  <c r="L167" i="1"/>
  <c r="P21" i="1"/>
  <c r="AD21" i="1"/>
  <c r="F35" i="1"/>
  <c r="AC63" i="1"/>
  <c r="U7" i="1"/>
  <c r="W35" i="1"/>
  <c r="R35" i="1"/>
  <c r="C7" i="1"/>
  <c r="AA49" i="1"/>
  <c r="N35" i="1"/>
  <c r="AC49" i="1"/>
  <c r="L49" i="1"/>
  <c r="AE167" i="1"/>
  <c r="W63" i="1"/>
  <c r="O63" i="1"/>
  <c r="O72" i="1" s="1"/>
  <c r="O162" i="1" s="1"/>
  <c r="U167" i="1"/>
  <c r="K63" i="1"/>
  <c r="K72" i="1" s="1"/>
  <c r="K162" i="1" s="1"/>
  <c r="J167" i="1"/>
  <c r="K7" i="1"/>
  <c r="Z63" i="1"/>
  <c r="V63" i="1"/>
  <c r="V72" i="1" s="1"/>
  <c r="V162" i="1" s="1"/>
  <c r="M35" i="1"/>
  <c r="AK35" i="1"/>
  <c r="H35" i="1"/>
  <c r="T7" i="1"/>
  <c r="O7" i="1"/>
  <c r="R21" i="1"/>
  <c r="H49" i="1"/>
  <c r="R49" i="1"/>
  <c r="AB7" i="1"/>
  <c r="E21" i="1"/>
  <c r="H21" i="1"/>
  <c r="AJ7" i="1"/>
  <c r="AA35" i="1"/>
  <c r="D63" i="1"/>
  <c r="D72" i="1" s="1"/>
  <c r="D162" i="1" s="1"/>
  <c r="D166" i="1"/>
  <c r="D167" i="1" s="1"/>
  <c r="D21" i="1"/>
  <c r="P49" i="1"/>
  <c r="H63" i="1"/>
  <c r="H72" i="1" s="1"/>
  <c r="H162" i="1" s="1"/>
  <c r="W167" i="1"/>
  <c r="U63" i="1"/>
  <c r="U72" i="1" s="1"/>
  <c r="U162" i="1" s="1"/>
  <c r="AF63" i="1"/>
  <c r="N63" i="1"/>
  <c r="N72" i="1" s="1"/>
  <c r="N162" i="1" s="1"/>
  <c r="Z167" i="1"/>
  <c r="V167" i="1"/>
  <c r="AK63" i="1"/>
  <c r="AK164" i="1"/>
  <c r="AK167" i="1" s="1"/>
  <c r="AJ63" i="1"/>
  <c r="T49" i="1"/>
  <c r="T35" i="1"/>
  <c r="X167" i="1"/>
  <c r="AG49" i="1"/>
  <c r="AG21" i="1"/>
  <c r="AK7" i="1"/>
  <c r="F49" i="1"/>
  <c r="AD7" i="1"/>
  <c r="AI63" i="1"/>
  <c r="AI166" i="1"/>
  <c r="AI167" i="1" s="1"/>
  <c r="W21" i="1"/>
  <c r="H167" i="1"/>
  <c r="T63" i="1"/>
  <c r="T72" i="1" s="1"/>
  <c r="T162" i="1" s="1"/>
  <c r="D49" i="1"/>
  <c r="AA63" i="1"/>
  <c r="Q164" i="1"/>
  <c r="Q167" i="1" s="1"/>
  <c r="Q63" i="1"/>
  <c r="Q72" i="1" s="1"/>
  <c r="Q162" i="1" s="1"/>
  <c r="AF167" i="1"/>
  <c r="N167" i="1"/>
  <c r="E63" i="1"/>
  <c r="E72" i="1" s="1"/>
  <c r="E162" i="1" s="1"/>
  <c r="AH21" i="1"/>
  <c r="AJ167" i="1"/>
  <c r="R172" i="1"/>
  <c r="N172" i="1"/>
  <c r="L172" i="1"/>
  <c r="AC172" i="1"/>
  <c r="AK172" i="1"/>
  <c r="W172" i="1"/>
  <c r="P172" i="1"/>
  <c r="AJ172" i="1"/>
  <c r="G172" i="1"/>
  <c r="AA172" i="1"/>
  <c r="K172" i="1"/>
  <c r="F172" i="1"/>
  <c r="AG172" i="1"/>
  <c r="H172" i="1"/>
  <c r="Z172" i="1"/>
  <c r="AB172" i="1"/>
  <c r="J172" i="1"/>
  <c r="AI172" i="1"/>
  <c r="S172" i="1"/>
  <c r="M172" i="1"/>
  <c r="D158" i="1"/>
  <c r="AD172" i="1"/>
  <c r="AE172" i="1"/>
  <c r="U172" i="1"/>
  <c r="X172" i="1"/>
  <c r="O172" i="1"/>
  <c r="Y172" i="1"/>
  <c r="Q172" i="1"/>
  <c r="AF172" i="1"/>
  <c r="V172" i="1"/>
  <c r="AC158" i="1"/>
  <c r="Z158" i="1"/>
  <c r="N158" i="1"/>
  <c r="R158" i="1"/>
  <c r="AF158" i="1"/>
  <c r="T158" i="1"/>
  <c r="Y158" i="1"/>
  <c r="L158" i="1"/>
  <c r="F158" i="1"/>
  <c r="AE158" i="1"/>
  <c r="W158" i="1" l="1"/>
  <c r="J158" i="1"/>
  <c r="O158" i="1"/>
  <c r="V158" i="1"/>
  <c r="AD158" i="1"/>
  <c r="Q158" i="1"/>
  <c r="S158" i="1"/>
  <c r="P158" i="1"/>
  <c r="K158" i="1"/>
  <c r="M158" i="1"/>
  <c r="AB158" i="1"/>
  <c r="AA158" i="1"/>
  <c r="X158" i="1"/>
  <c r="H158" i="1"/>
  <c r="E158" i="1"/>
  <c r="G158" i="1"/>
  <c r="AH163" i="1" l="1"/>
  <c r="AK163" i="1"/>
  <c r="Y157" i="1"/>
  <c r="Q157" i="1"/>
  <c r="S157" i="1"/>
  <c r="V157" i="1"/>
  <c r="AB157" i="1"/>
  <c r="AJ163" i="1" l="1"/>
  <c r="AF163" i="1"/>
  <c r="AG163" i="1"/>
  <c r="AI163" i="1"/>
  <c r="Z157" i="1"/>
  <c r="AD157" i="1"/>
  <c r="AC157" i="1"/>
  <c r="T157" i="1" l="1"/>
  <c r="R157" i="1"/>
  <c r="W157" i="1"/>
  <c r="U157" i="1"/>
  <c r="AE157" i="1"/>
  <c r="AA157" i="1"/>
  <c r="X157" i="1"/>
  <c r="AG157" i="1" l="1"/>
  <c r="AI157" i="1" l="1"/>
  <c r="AH157" i="1"/>
  <c r="AF157" i="1" l="1"/>
  <c r="AJ157" i="1" l="1"/>
  <c r="AK158" i="1" l="1"/>
  <c r="AJ158" i="1" l="1"/>
  <c r="AI158" i="1" l="1"/>
  <c r="AH158" i="1"/>
  <c r="AG158" i="1" l="1"/>
  <c r="W165" i="1" l="1"/>
  <c r="W72" i="1"/>
  <c r="W162" i="1" s="1"/>
  <c r="Y165" i="1" l="1"/>
  <c r="Y72" i="1"/>
  <c r="Y162" i="1" s="1"/>
  <c r="Q156" i="1"/>
  <c r="V156" i="1"/>
  <c r="T156" i="1"/>
  <c r="Y156" i="1"/>
  <c r="X165" i="1" l="1"/>
  <c r="X72" i="1"/>
  <c r="X162" i="1" s="1"/>
  <c r="W156" i="1"/>
  <c r="R156" i="1"/>
  <c r="U156" i="1"/>
  <c r="S156" i="1"/>
  <c r="Z165" i="1" l="1"/>
  <c r="Z72" i="1"/>
  <c r="Z162" i="1" s="1"/>
  <c r="AB165" i="1"/>
  <c r="AB72" i="1"/>
  <c r="AB162" i="1" s="1"/>
  <c r="X156" i="1"/>
  <c r="AA165" i="1" l="1"/>
  <c r="AA72" i="1"/>
  <c r="AA162" i="1" s="1"/>
  <c r="AC165" i="1" l="1"/>
  <c r="AC72" i="1"/>
  <c r="AC162" i="1" s="1"/>
  <c r="AD165" i="1"/>
  <c r="AD72" i="1"/>
  <c r="AD162" i="1" s="1"/>
  <c r="AE165" i="1" l="1"/>
  <c r="AE72" i="1"/>
  <c r="AE162" i="1" s="1"/>
  <c r="AF165" i="1" l="1"/>
  <c r="AF72" i="1"/>
  <c r="AF162" i="1" s="1"/>
  <c r="AG165" i="1" l="1"/>
  <c r="AG72" i="1"/>
  <c r="AG162" i="1" s="1"/>
  <c r="AH165" i="1" l="1"/>
  <c r="AH72" i="1"/>
  <c r="AH162" i="1" s="1"/>
  <c r="AI165" i="1" l="1"/>
  <c r="AI72" i="1"/>
  <c r="AI162" i="1" s="1"/>
  <c r="AJ165" i="1" l="1"/>
  <c r="AJ72" i="1"/>
  <c r="AJ162" i="1" s="1"/>
  <c r="AK165" i="1" l="1"/>
  <c r="AK72" i="1"/>
  <c r="AK162" i="1" s="1"/>
  <c r="O157" i="1" l="1"/>
  <c r="L157" i="1"/>
  <c r="K157" i="1"/>
  <c r="I157" i="1"/>
  <c r="H157" i="1"/>
  <c r="D157" i="1"/>
  <c r="G157" i="1"/>
  <c r="M157" i="1" l="1"/>
  <c r="F157" i="1"/>
  <c r="P157" i="1"/>
  <c r="J157" i="1" l="1"/>
  <c r="N157" i="1"/>
  <c r="E157" i="1"/>
  <c r="C157" i="1"/>
  <c r="O156" i="1"/>
  <c r="D156" i="1"/>
  <c r="J156" i="1"/>
  <c r="AD156" i="1"/>
  <c r="N156" i="1"/>
  <c r="F156" i="1"/>
  <c r="AB156" i="1"/>
  <c r="P156" i="1"/>
  <c r="M156" i="1"/>
  <c r="Z156" i="1" l="1"/>
  <c r="AA156" i="1"/>
  <c r="I156" i="1"/>
  <c r="H156" i="1" l="1"/>
  <c r="AE156" i="1"/>
  <c r="G156" i="1"/>
  <c r="AC156" i="1"/>
  <c r="K156" i="1"/>
  <c r="E156" i="1"/>
  <c r="L156" i="1"/>
  <c r="C156" i="1" l="1"/>
  <c r="AJ156" i="1" l="1"/>
  <c r="AI156" i="1" l="1"/>
  <c r="AH156" i="1" l="1"/>
  <c r="AG156" i="1" l="1"/>
  <c r="AF156" i="1"/>
  <c r="AK157" i="1" l="1"/>
  <c r="AK156" i="1" l="1"/>
</calcChain>
</file>

<file path=xl/sharedStrings.xml><?xml version="1.0" encoding="utf-8"?>
<sst xmlns="http://schemas.openxmlformats.org/spreadsheetml/2006/main" count="1148" uniqueCount="51">
  <si>
    <t>AVS</t>
  </si>
  <si>
    <t>AHV</t>
  </si>
  <si>
    <t>PC à l’AVS</t>
  </si>
  <si>
    <t>EL zur AHV</t>
  </si>
  <si>
    <t>AI</t>
  </si>
  <si>
    <t>IV</t>
  </si>
  <si>
    <t>PC à l’AI</t>
  </si>
  <si>
    <t>EL zur IV</t>
  </si>
  <si>
    <t>PP</t>
  </si>
  <si>
    <t>BV</t>
  </si>
  <si>
    <t>KV</t>
  </si>
  <si>
    <t>AA</t>
  </si>
  <si>
    <t>UV</t>
  </si>
  <si>
    <t>APG</t>
  </si>
  <si>
    <t>EO</t>
  </si>
  <si>
    <t>AC</t>
  </si>
  <si>
    <t>ALV</t>
  </si>
  <si>
    <t>AF</t>
  </si>
  <si>
    <t>FZ</t>
  </si>
  <si>
    <t>Autres variations du capital / Andere Veränderungen des Kapitals</t>
  </si>
  <si>
    <t>Kontrolle:</t>
  </si>
  <si>
    <t>Kapital</t>
  </si>
  <si>
    <t>Capital</t>
  </si>
  <si>
    <t>Variations de valeur du capital</t>
  </si>
  <si>
    <t>Autres variations du capital</t>
  </si>
  <si>
    <t>AMal</t>
  </si>
  <si>
    <t>in Milliarden Franken</t>
  </si>
  <si>
    <t>en milliards de francs</t>
  </si>
  <si>
    <t>in Millionen Franken</t>
  </si>
  <si>
    <t>en millions de francs</t>
  </si>
  <si>
    <t>Kapitalwertänderungen</t>
  </si>
  <si>
    <t>Andere Veränderungen des Kapitals</t>
  </si>
  <si>
    <t>Variation du capital</t>
  </si>
  <si>
    <t>Veränderung des Kapitals</t>
  </si>
  <si>
    <t>Ergebnis</t>
  </si>
  <si>
    <t>Résultat</t>
  </si>
  <si>
    <t>Ptra</t>
  </si>
  <si>
    <t>ÜL</t>
  </si>
  <si>
    <t>CPG</t>
  </si>
  <si>
    <t>CEE</t>
  </si>
  <si>
    <t>GRSV 20 
Kapitalveränderungen, Kapital</t>
  </si>
  <si>
    <t>CGAS 20
Variations du capital, capital</t>
  </si>
  <si>
    <t>CGAS 21A 
Variations du capital</t>
  </si>
  <si>
    <t xml:space="preserve">GRSV 21A  
Kapitalveränderungen
</t>
  </si>
  <si>
    <t xml:space="preserve">EL zur AHV </t>
  </si>
  <si>
    <t>PC</t>
  </si>
  <si>
    <t>EL</t>
  </si>
  <si>
    <t>–</t>
  </si>
  <si>
    <t>…</t>
  </si>
  <si>
    <t>CGAS 21B 
Capital 2021</t>
  </si>
  <si>
    <t>GRSV 21B  
Kapital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</si>
</sst>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00000"/>
    <numFmt numFmtId="165" formatCode="#,##0."/>
    <numFmt numFmtId="166" formatCode="&quot;£&quot;#,##0;[Red]\-&quot;£&quot;#,##0"/>
    <numFmt numFmtId="167" formatCode="&quot;£&quot;#,##0.00;[Red]\-&quot;£&quot;#,##0.00"/>
    <numFmt numFmtId="168" formatCode="&quot;$&quot;#."/>
    <numFmt numFmtId="169" formatCode="#.00"/>
    <numFmt numFmtId="170" formatCode="General_)"/>
    <numFmt numFmtId="171" formatCode="#,##0.0000"/>
    <numFmt numFmtId="172" formatCode="0.0"/>
  </numFmts>
  <fonts count="16">
    <font>
      <sz val="10"/>
      <name val="Arial"/>
    </font>
    <font>
      <sz val="10"/>
      <name val="Geneva"/>
    </font>
    <font>
      <sz val="12"/>
      <name val="55 Helvetica Roman"/>
    </font>
    <font>
      <sz val="10"/>
      <name val="Arial"/>
      <family val="2"/>
    </font>
    <font>
      <sz val="1"/>
      <color indexed="8"/>
      <name val="Courier"/>
      <family val="3"/>
    </font>
    <font>
      <sz val="10"/>
      <name val="MS Sans Serif"/>
      <family val="2"/>
    </font>
    <font>
      <sz val="12"/>
      <name val="Courier"/>
      <family val="3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0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" fillId="0" borderId="0"/>
    <xf numFmtId="165" fontId="4" fillId="0" borderId="0">
      <protection locked="0"/>
    </xf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4" fillId="0" borderId="0">
      <protection locked="0"/>
    </xf>
    <xf numFmtId="0" fontId="4" fillId="0" borderId="0">
      <protection locked="0"/>
    </xf>
    <xf numFmtId="169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170" fontId="6" fillId="0" borderId="0"/>
    <xf numFmtId="170" fontId="7" fillId="0" borderId="0"/>
    <xf numFmtId="170" fontId="8" fillId="0" borderId="0" applyNumberFormat="0" applyBorder="0" applyAlignment="0"/>
    <xf numFmtId="170" fontId="8" fillId="0" borderId="0" applyNumberFormat="0" applyBorder="0" applyAlignment="0"/>
    <xf numFmtId="0" fontId="4" fillId="0" borderId="10">
      <protection locked="0"/>
    </xf>
    <xf numFmtId="0" fontId="3" fillId="0" borderId="0"/>
  </cellStyleXfs>
  <cellXfs count="64">
    <xf numFmtId="0" fontId="0" fillId="0" borderId="0" xfId="0"/>
    <xf numFmtId="49" fontId="10" fillId="0" borderId="0" xfId="3" applyNumberFormat="1" applyFont="1" applyFill="1" applyAlignment="1">
      <alignment horizontal="left" vertical="top" wrapText="1"/>
    </xf>
    <xf numFmtId="49" fontId="10" fillId="0" borderId="0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wrapText="1"/>
    </xf>
    <xf numFmtId="0" fontId="11" fillId="0" borderId="0" xfId="1" applyFont="1" applyFill="1"/>
    <xf numFmtId="1" fontId="9" fillId="0" borderId="1" xfId="0" applyNumberFormat="1" applyFont="1" applyFill="1" applyBorder="1" applyAlignment="1">
      <alignment vertical="center"/>
    </xf>
    <xf numFmtId="0" fontId="12" fillId="0" borderId="1" xfId="1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right" vertical="center"/>
    </xf>
    <xf numFmtId="0" fontId="9" fillId="0" borderId="0" xfId="1" applyFont="1" applyFill="1"/>
    <xf numFmtId="49" fontId="12" fillId="0" borderId="0" xfId="3" applyNumberFormat="1" applyFont="1" applyFill="1" applyBorder="1"/>
    <xf numFmtId="49" fontId="12" fillId="0" borderId="3" xfId="3" applyNumberFormat="1" applyFont="1" applyFill="1" applyBorder="1"/>
    <xf numFmtId="3" fontId="12" fillId="0" borderId="0" xfId="2" applyNumberFormat="1" applyFont="1" applyFill="1" applyBorder="1" applyAlignment="1">
      <alignment horizontal="right"/>
    </xf>
    <xf numFmtId="0" fontId="13" fillId="0" borderId="0" xfId="2" applyFont="1" applyFill="1" applyAlignment="1"/>
    <xf numFmtId="0" fontId="13" fillId="0" borderId="0" xfId="2" applyFont="1" applyFill="1" applyAlignment="1">
      <alignment vertical="top"/>
    </xf>
    <xf numFmtId="49" fontId="12" fillId="0" borderId="0" xfId="4" applyNumberFormat="1" applyFont="1" applyFill="1" applyBorder="1" applyAlignment="1">
      <alignment horizontal="left"/>
    </xf>
    <xf numFmtId="49" fontId="12" fillId="0" borderId="3" xfId="4" applyNumberFormat="1" applyFont="1" applyFill="1" applyBorder="1" applyAlignment="1">
      <alignment horizontal="left"/>
    </xf>
    <xf numFmtId="3" fontId="12" fillId="0" borderId="0" xfId="4" applyNumberFormat="1" applyFont="1" applyFill="1" applyBorder="1" applyAlignment="1">
      <alignment horizontal="right"/>
    </xf>
    <xf numFmtId="0" fontId="13" fillId="0" borderId="0" xfId="2" applyFont="1" applyFill="1"/>
    <xf numFmtId="49" fontId="9" fillId="0" borderId="0" xfId="3" applyNumberFormat="1" applyFont="1" applyFill="1" applyBorder="1"/>
    <xf numFmtId="49" fontId="9" fillId="0" borderId="3" xfId="3" applyNumberFormat="1" applyFont="1" applyFill="1" applyBorder="1"/>
    <xf numFmtId="3" fontId="9" fillId="0" borderId="0" xfId="4" applyNumberFormat="1" applyFont="1" applyFill="1" applyBorder="1" applyAlignment="1">
      <alignment horizontal="right"/>
    </xf>
    <xf numFmtId="0" fontId="13" fillId="0" borderId="0" xfId="2" applyFont="1" applyFill="1" applyBorder="1"/>
    <xf numFmtId="49" fontId="12" fillId="0" borderId="0" xfId="0" applyNumberFormat="1" applyFont="1" applyFill="1" applyAlignment="1">
      <alignment horizontal="left" wrapText="1"/>
    </xf>
    <xf numFmtId="49" fontId="12" fillId="0" borderId="3" xfId="3" applyNumberFormat="1" applyFont="1" applyFill="1" applyBorder="1" applyAlignment="1">
      <alignment horizontal="left" wrapText="1"/>
    </xf>
    <xf numFmtId="49" fontId="12" fillId="0" borderId="2" xfId="3" applyNumberFormat="1" applyFont="1" applyFill="1" applyBorder="1"/>
    <xf numFmtId="49" fontId="12" fillId="0" borderId="4" xfId="3" applyNumberFormat="1" applyFont="1" applyFill="1" applyBorder="1"/>
    <xf numFmtId="3" fontId="12" fillId="0" borderId="2" xfId="4" applyNumberFormat="1" applyFont="1" applyFill="1" applyBorder="1" applyAlignment="1">
      <alignment horizontal="right"/>
    </xf>
    <xf numFmtId="0" fontId="14" fillId="0" borderId="0" xfId="2" applyFont="1" applyFill="1"/>
    <xf numFmtId="172" fontId="14" fillId="0" borderId="0" xfId="2" applyNumberFormat="1" applyFont="1" applyFill="1"/>
    <xf numFmtId="164" fontId="14" fillId="0" borderId="0" xfId="2" applyNumberFormat="1" applyFont="1" applyFill="1"/>
    <xf numFmtId="3" fontId="14" fillId="0" borderId="0" xfId="2" applyNumberFormat="1" applyFont="1" applyFill="1"/>
    <xf numFmtId="171" fontId="14" fillId="0" borderId="0" xfId="2" applyNumberFormat="1" applyFont="1" applyFill="1"/>
    <xf numFmtId="0" fontId="9" fillId="0" borderId="0" xfId="2" applyFont="1" applyFill="1"/>
    <xf numFmtId="0" fontId="12" fillId="0" borderId="6" xfId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left" wrapText="1"/>
    </xf>
    <xf numFmtId="49" fontId="15" fillId="0" borderId="6" xfId="3" applyNumberFormat="1" applyFont="1" applyFill="1" applyBorder="1" applyAlignment="1">
      <alignment horizontal="left" wrapText="1"/>
    </xf>
    <xf numFmtId="171" fontId="9" fillId="0" borderId="11" xfId="4" applyNumberFormat="1" applyFont="1" applyFill="1" applyBorder="1" applyAlignment="1">
      <alignment horizontal="right"/>
    </xf>
    <xf numFmtId="171" fontId="9" fillId="0" borderId="5" xfId="4" applyNumberFormat="1" applyFont="1" applyFill="1" applyBorder="1" applyAlignment="1">
      <alignment horizontal="right"/>
    </xf>
    <xf numFmtId="171" fontId="9" fillId="0" borderId="12" xfId="4" applyNumberFormat="1" applyFont="1" applyFill="1" applyBorder="1" applyAlignment="1">
      <alignment horizontal="right"/>
    </xf>
    <xf numFmtId="49" fontId="11" fillId="0" borderId="0" xfId="2" applyNumberFormat="1" applyFont="1" applyFill="1" applyAlignment="1">
      <alignment horizontal="right"/>
    </xf>
    <xf numFmtId="49" fontId="15" fillId="0" borderId="13" xfId="3" applyNumberFormat="1" applyFont="1" applyFill="1" applyBorder="1"/>
    <xf numFmtId="49" fontId="15" fillId="0" borderId="3" xfId="3" applyNumberFormat="1" applyFont="1" applyFill="1" applyBorder="1"/>
    <xf numFmtId="171" fontId="9" fillId="0" borderId="13" xfId="4" applyNumberFormat="1" applyFont="1" applyFill="1" applyBorder="1" applyAlignment="1">
      <alignment horizontal="right"/>
    </xf>
    <xf numFmtId="171" fontId="9" fillId="0" borderId="0" xfId="4" applyNumberFormat="1" applyFont="1" applyFill="1" applyBorder="1" applyAlignment="1">
      <alignment horizontal="right"/>
    </xf>
    <xf numFmtId="171" fontId="9" fillId="0" borderId="7" xfId="4" applyNumberFormat="1" applyFont="1" applyFill="1" applyBorder="1" applyAlignment="1">
      <alignment horizontal="right"/>
    </xf>
    <xf numFmtId="3" fontId="11" fillId="0" borderId="0" xfId="2" applyNumberFormat="1" applyFont="1" applyFill="1"/>
    <xf numFmtId="49" fontId="15" fillId="0" borderId="9" xfId="3" applyNumberFormat="1" applyFont="1" applyFill="1" applyBorder="1"/>
    <xf numFmtId="49" fontId="15" fillId="0" borderId="4" xfId="3" applyNumberFormat="1" applyFont="1" applyFill="1" applyBorder="1"/>
    <xf numFmtId="171" fontId="9" fillId="0" borderId="9" xfId="4" applyNumberFormat="1" applyFont="1" applyFill="1" applyBorder="1" applyAlignment="1">
      <alignment horizontal="right"/>
    </xf>
    <xf numFmtId="171" fontId="9" fillId="0" borderId="2" xfId="4" applyNumberFormat="1" applyFont="1" applyFill="1" applyBorder="1" applyAlignment="1">
      <alignment horizontal="right"/>
    </xf>
    <xf numFmtId="171" fontId="9" fillId="0" borderId="8" xfId="4" applyNumberFormat="1" applyFont="1" applyFill="1" applyBorder="1" applyAlignment="1">
      <alignment horizontal="right"/>
    </xf>
    <xf numFmtId="49" fontId="12" fillId="0" borderId="6" xfId="3" applyNumberFormat="1" applyFont="1" applyFill="1" applyBorder="1"/>
    <xf numFmtId="171" fontId="12" fillId="0" borderId="11" xfId="4" applyNumberFormat="1" applyFont="1" applyFill="1" applyBorder="1" applyAlignment="1">
      <alignment horizontal="right"/>
    </xf>
    <xf numFmtId="171" fontId="12" fillId="0" borderId="5" xfId="4" applyNumberFormat="1" applyFont="1" applyFill="1" applyBorder="1" applyAlignment="1">
      <alignment horizontal="right"/>
    </xf>
    <xf numFmtId="171" fontId="12" fillId="0" borderId="12" xfId="4" applyNumberFormat="1" applyFont="1" applyFill="1" applyBorder="1" applyAlignment="1">
      <alignment horizontal="right"/>
    </xf>
    <xf numFmtId="49" fontId="9" fillId="0" borderId="4" xfId="3" applyNumberFormat="1" applyFont="1" applyFill="1" applyBorder="1"/>
    <xf numFmtId="3" fontId="12" fillId="0" borderId="7" xfId="2" applyNumberFormat="1" applyFont="1" applyFill="1" applyBorder="1" applyAlignment="1">
      <alignment horizontal="right"/>
    </xf>
    <xf numFmtId="3" fontId="12" fillId="0" borderId="7" xfId="4" applyNumberFormat="1" applyFont="1" applyFill="1" applyBorder="1" applyAlignment="1">
      <alignment horizontal="right"/>
    </xf>
    <xf numFmtId="3" fontId="9" fillId="0" borderId="7" xfId="4" applyNumberFormat="1" applyFont="1" applyFill="1" applyBorder="1" applyAlignment="1">
      <alignment horizontal="right"/>
    </xf>
    <xf numFmtId="3" fontId="12" fillId="0" borderId="8" xfId="4" applyNumberFormat="1" applyFont="1" applyFill="1" applyBorder="1" applyAlignment="1">
      <alignment horizontal="right"/>
    </xf>
    <xf numFmtId="0" fontId="10" fillId="0" borderId="0" xfId="3" applyNumberFormat="1" applyFont="1" applyFill="1" applyAlignment="1">
      <alignment horizontal="left" vertical="top" wrapText="1"/>
    </xf>
    <xf numFmtId="0" fontId="10" fillId="0" borderId="0" xfId="0" applyNumberFormat="1" applyFont="1" applyFill="1" applyBorder="1" applyAlignment="1">
      <alignment vertical="top" wrapText="1"/>
    </xf>
    <xf numFmtId="0" fontId="9" fillId="0" borderId="0" xfId="0" applyFont="1" applyFill="1"/>
  </cellXfs>
  <cellStyles count="20">
    <cellStyle name="Comma0" xfId="6" xr:uid="{00000000-0005-0000-0000-000000000000}"/>
    <cellStyle name="Currency [0]_FRAMAT" xfId="7" xr:uid="{00000000-0005-0000-0000-000001000000}"/>
    <cellStyle name="Currency_FRAMAT" xfId="8" xr:uid="{00000000-0005-0000-0000-000002000000}"/>
    <cellStyle name="Currency0" xfId="9" xr:uid="{00000000-0005-0000-0000-000003000000}"/>
    <cellStyle name="Date" xfId="10" xr:uid="{00000000-0005-0000-0000-000004000000}"/>
    <cellStyle name="Fixed" xfId="11" xr:uid="{00000000-0005-0000-0000-000005000000}"/>
    <cellStyle name="Heading 1" xfId="12" xr:uid="{00000000-0005-0000-0000-000006000000}"/>
    <cellStyle name="Heading 2" xfId="13" xr:uid="{00000000-0005-0000-0000-000007000000}"/>
    <cellStyle name="Normal_%GDP" xfId="14" xr:uid="{00000000-0005-0000-0000-000008000000}"/>
    <cellStyle name="Sbold" xfId="15" xr:uid="{00000000-0005-0000-0000-000009000000}"/>
    <cellStyle name="Snorm" xfId="16" xr:uid="{00000000-0005-0000-0000-00000A000000}"/>
    <cellStyle name="socxn" xfId="17" xr:uid="{00000000-0005-0000-0000-00000B000000}"/>
    <cellStyle name="Standard" xfId="0" builtinId="0"/>
    <cellStyle name="Standard 2" xfId="5" xr:uid="{00000000-0005-0000-0000-00000D000000}"/>
    <cellStyle name="Standard 2 2" xfId="19" xr:uid="{00000000-0005-0000-0000-00000E000000}"/>
    <cellStyle name="Standard_AHV 1_1 &amp; 1_2" xfId="1" xr:uid="{00000000-0005-0000-0000-00000F000000}"/>
    <cellStyle name="Standard_SV1_2" xfId="2" xr:uid="{00000000-0005-0000-0000-000010000000}"/>
    <cellStyle name="Standard_T 01.1 97Daten" xfId="3" xr:uid="{00000000-0005-0000-0000-000011000000}"/>
    <cellStyle name="Standard_T 01.6 97Daten" xfId="4" xr:uid="{00000000-0005-0000-0000-000012000000}"/>
    <cellStyle name="Total" xfId="18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719398436813048E-2"/>
          <c:y val="5.1282150059614728E-2"/>
          <c:w val="0.84249610903900152"/>
          <c:h val="0.790271009023280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GRSV_CGAS_20_21!$A$156:$B$156</c:f>
              <c:strCache>
                <c:ptCount val="2"/>
                <c:pt idx="0">
                  <c:v>Résultat</c:v>
                </c:pt>
                <c:pt idx="1">
                  <c:v>Ergebnis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cat>
            <c:numRef>
              <c:f>GRSV_CGAS_20_21!$F$155:$AK$155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GRSV_CGAS_20_21!$F$156:$AK$156</c:f>
              <c:numCache>
                <c:formatCode>#,##0.0000</c:formatCode>
                <c:ptCount val="32"/>
                <c:pt idx="0">
                  <c:v>20.324089531384125</c:v>
                </c:pt>
                <c:pt idx="1">
                  <c:v>20.449222141706006</c:v>
                </c:pt>
                <c:pt idx="2">
                  <c:v>18.358435875963618</c:v>
                </c:pt>
                <c:pt idx="3">
                  <c:v>16.291080303810965</c:v>
                </c:pt>
                <c:pt idx="4">
                  <c:v>15.784523344447699</c:v>
                </c:pt>
                <c:pt idx="5">
                  <c:v>16.993853948595625</c:v>
                </c:pt>
                <c:pt idx="6">
                  <c:v>15.763652525734326</c:v>
                </c:pt>
                <c:pt idx="7">
                  <c:v>12.040843463209647</c:v>
                </c:pt>
                <c:pt idx="8">
                  <c:v>14.454026712085579</c:v>
                </c:pt>
                <c:pt idx="9">
                  <c:v>14.875169731410507</c:v>
                </c:pt>
                <c:pt idx="10">
                  <c:v>18.037818676724118</c:v>
                </c:pt>
                <c:pt idx="11">
                  <c:v>17.854050333464773</c:v>
                </c:pt>
                <c:pt idx="12">
                  <c:v>15.548427192876966</c:v>
                </c:pt>
                <c:pt idx="13">
                  <c:v>13.786064260281471</c:v>
                </c:pt>
                <c:pt idx="14">
                  <c:v>11.580313667160524</c:v>
                </c:pt>
                <c:pt idx="15">
                  <c:v>14.089097859477825</c:v>
                </c:pt>
                <c:pt idx="16">
                  <c:v>17.815976478725549</c:v>
                </c:pt>
                <c:pt idx="17">
                  <c:v>24.829408807858513</c:v>
                </c:pt>
                <c:pt idx="18">
                  <c:v>25.100588070327316</c:v>
                </c:pt>
                <c:pt idx="19">
                  <c:v>16.872766170117345</c:v>
                </c:pt>
                <c:pt idx="20">
                  <c:v>17.087476005588794</c:v>
                </c:pt>
                <c:pt idx="21">
                  <c:v>21.923367777962326</c:v>
                </c:pt>
                <c:pt idx="22">
                  <c:v>17.667692266513299</c:v>
                </c:pt>
                <c:pt idx="23">
                  <c:v>20.833920179346961</c:v>
                </c:pt>
                <c:pt idx="24">
                  <c:v>20.393117669045161</c:v>
                </c:pt>
                <c:pt idx="25">
                  <c:v>16.494347267764162</c:v>
                </c:pt>
                <c:pt idx="26">
                  <c:v>17.035257614429682</c:v>
                </c:pt>
                <c:pt idx="27">
                  <c:v>20.855875649197383</c:v>
                </c:pt>
                <c:pt idx="28">
                  <c:v>15.333327751085367</c:v>
                </c:pt>
                <c:pt idx="29">
                  <c:v>26.210181484165929</c:v>
                </c:pt>
                <c:pt idx="30">
                  <c:v>29.294675829661042</c:v>
                </c:pt>
                <c:pt idx="31">
                  <c:v>22.012595414193207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5D-4130-9439-56A1A6443BF9}"/>
            </c:ext>
          </c:extLst>
        </c:ser>
        <c:ser>
          <c:idx val="1"/>
          <c:order val="1"/>
          <c:tx>
            <c:strRef>
              <c:f>GRSV_CGAS_20_21!$A$157:$B$157</c:f>
              <c:strCache>
                <c:ptCount val="2"/>
                <c:pt idx="0">
                  <c:v>Variations de valeur du capital</c:v>
                </c:pt>
                <c:pt idx="1">
                  <c:v>Kapitalwertänderungen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numRef>
              <c:f>GRSV_CGAS_20_21!$F$155:$AK$155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GRSV_CGAS_20_21!$F$157:$AK$157</c:f>
              <c:numCache>
                <c:formatCode>#,##0.0000</c:formatCode>
                <c:ptCount val="32"/>
                <c:pt idx="0">
                  <c:v>2.2124962336993153</c:v>
                </c:pt>
                <c:pt idx="1">
                  <c:v>2.7595742549822471</c:v>
                </c:pt>
                <c:pt idx="2">
                  <c:v>2.3858563164575388</c:v>
                </c:pt>
                <c:pt idx="3">
                  <c:v>2.2601858683985849</c:v>
                </c:pt>
                <c:pt idx="4">
                  <c:v>2.0377444801423037</c:v>
                </c:pt>
                <c:pt idx="5">
                  <c:v>10.684049049092934</c:v>
                </c:pt>
                <c:pt idx="6">
                  <c:v>11.838955294617142</c:v>
                </c:pt>
                <c:pt idx="7">
                  <c:v>22.941696748146455</c:v>
                </c:pt>
                <c:pt idx="8">
                  <c:v>15.490459271102692</c:v>
                </c:pt>
                <c:pt idx="9">
                  <c:v>32.766731097433492</c:v>
                </c:pt>
                <c:pt idx="10">
                  <c:v>5.7355767743329151</c:v>
                </c:pt>
                <c:pt idx="11">
                  <c:v>-34.056786083464765</c:v>
                </c:pt>
                <c:pt idx="12">
                  <c:v>-42.366435862834024</c:v>
                </c:pt>
                <c:pt idx="13">
                  <c:v>32.798378030508538</c:v>
                </c:pt>
                <c:pt idx="14">
                  <c:v>10.449528738748723</c:v>
                </c:pt>
                <c:pt idx="15">
                  <c:v>45.903008829758321</c:v>
                </c:pt>
                <c:pt idx="16">
                  <c:v>25.460764863339946</c:v>
                </c:pt>
                <c:pt idx="17">
                  <c:v>2.2980431864311104</c:v>
                </c:pt>
                <c:pt idx="18">
                  <c:v>-101.40200831408858</c:v>
                </c:pt>
                <c:pt idx="19">
                  <c:v>49.086779148550619</c:v>
                </c:pt>
                <c:pt idx="20">
                  <c:v>7.5578364418211992</c:v>
                </c:pt>
                <c:pt idx="21">
                  <c:v>-12.117085256749016</c:v>
                </c:pt>
                <c:pt idx="22">
                  <c:v>37.431653237604323</c:v>
                </c:pt>
                <c:pt idx="23">
                  <c:v>32.625865817191723</c:v>
                </c:pt>
                <c:pt idx="24">
                  <c:v>43.881833251560259</c:v>
                </c:pt>
                <c:pt idx="25">
                  <c:v>-4.047177014199435</c:v>
                </c:pt>
                <c:pt idx="26">
                  <c:v>23.874421574516603</c:v>
                </c:pt>
                <c:pt idx="27">
                  <c:v>56.464010379953557</c:v>
                </c:pt>
                <c:pt idx="28">
                  <c:v>-32.577690169524452</c:v>
                </c:pt>
                <c:pt idx="29">
                  <c:v>91.196180751787665</c:v>
                </c:pt>
                <c:pt idx="30">
                  <c:v>36.623469777481397</c:v>
                </c:pt>
                <c:pt idx="31">
                  <c:v>80.511246784468241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5D-4130-9439-56A1A6443BF9}"/>
            </c:ext>
          </c:extLst>
        </c:ser>
        <c:ser>
          <c:idx val="3"/>
          <c:order val="2"/>
          <c:tx>
            <c:strRef>
              <c:f>GRSV_CGAS_20_21!$A$158:$B$158</c:f>
              <c:strCache>
                <c:ptCount val="2"/>
                <c:pt idx="0">
                  <c:v>Autres variations du capital</c:v>
                </c:pt>
                <c:pt idx="1">
                  <c:v>Andere Veränderungen des Kapitals</c:v>
                </c:pt>
              </c:strCache>
            </c:strRef>
          </c:tx>
          <c:spPr>
            <a:solidFill>
              <a:srgbClr val="CCFFFF"/>
            </a:solidFill>
            <a:ln w="12700">
              <a:noFill/>
              <a:prstDash val="solid"/>
            </a:ln>
          </c:spPr>
          <c:invertIfNegative val="0"/>
          <c:cat>
            <c:numRef>
              <c:f>GRSV_CGAS_20_21!$F$155:$AK$155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GRSV_CGAS_20_21!$F$158:$AK$158</c:f>
              <c:numCache>
                <c:formatCode>#,##0.0000</c:formatCode>
                <c:ptCount val="32"/>
                <c:pt idx="0">
                  <c:v>-0.1651069232279383</c:v>
                </c:pt>
                <c:pt idx="1">
                  <c:v>4.8138358419603719E-2</c:v>
                </c:pt>
                <c:pt idx="2">
                  <c:v>0.11954317533348012</c:v>
                </c:pt>
                <c:pt idx="3">
                  <c:v>1.813986999998633E-3</c:v>
                </c:pt>
                <c:pt idx="4">
                  <c:v>-0.1206937319999979</c:v>
                </c:pt>
                <c:pt idx="5">
                  <c:v>-9.6007959000000934E-2</c:v>
                </c:pt>
                <c:pt idx="6">
                  <c:v>0.19708671118180679</c:v>
                </c:pt>
                <c:pt idx="7">
                  <c:v>0.26514189741000271</c:v>
                </c:pt>
                <c:pt idx="8">
                  <c:v>9.8325527980156302</c:v>
                </c:pt>
                <c:pt idx="9">
                  <c:v>0.13462844309999722</c:v>
                </c:pt>
                <c:pt idx="10">
                  <c:v>-2.1997649977410254</c:v>
                </c:pt>
                <c:pt idx="11">
                  <c:v>-3.8151662459997585E-2</c:v>
                </c:pt>
                <c:pt idx="12">
                  <c:v>-2.9649723708429372</c:v>
                </c:pt>
                <c:pt idx="13">
                  <c:v>0.40948166956999671</c:v>
                </c:pt>
                <c:pt idx="14">
                  <c:v>2.3428806877068689</c:v>
                </c:pt>
                <c:pt idx="15">
                  <c:v>0.72131441350092296</c:v>
                </c:pt>
                <c:pt idx="16">
                  <c:v>0.83706063960575794</c:v>
                </c:pt>
                <c:pt idx="17">
                  <c:v>2.2060730434545719</c:v>
                </c:pt>
                <c:pt idx="18">
                  <c:v>-3.1757280811461894E-5</c:v>
                </c:pt>
                <c:pt idx="19">
                  <c:v>-2.9469476364860054</c:v>
                </c:pt>
                <c:pt idx="20">
                  <c:v>0.13699820173149477</c:v>
                </c:pt>
                <c:pt idx="21">
                  <c:v>-0.99241800620443898</c:v>
                </c:pt>
                <c:pt idx="22">
                  <c:v>1.4281538933377065</c:v>
                </c:pt>
                <c:pt idx="23">
                  <c:v>-4.4676050667940155</c:v>
                </c:pt>
                <c:pt idx="24">
                  <c:v>-0.27328946210031291</c:v>
                </c:pt>
                <c:pt idx="25">
                  <c:v>-1.745865310688659</c:v>
                </c:pt>
                <c:pt idx="26">
                  <c:v>-1.3400370047695886</c:v>
                </c:pt>
                <c:pt idx="27">
                  <c:v>-0.38685282844706465</c:v>
                </c:pt>
                <c:pt idx="28">
                  <c:v>1.3165078325123449</c:v>
                </c:pt>
                <c:pt idx="29">
                  <c:v>22.713037878236008</c:v>
                </c:pt>
                <c:pt idx="30">
                  <c:v>-1.0970252348958569</c:v>
                </c:pt>
                <c:pt idx="31">
                  <c:v>0.90648243455998501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5D-4130-9439-56A1A6443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807584"/>
        <c:axId val="164807192"/>
      </c:barChart>
      <c:catAx>
        <c:axId val="164807584"/>
        <c:scaling>
          <c:orientation val="minMax"/>
        </c:scaling>
        <c:delete val="0"/>
        <c:axPos val="b"/>
        <c:numFmt formatCode="General" sourceLinked="0"/>
        <c:majorTickMark val="out"/>
        <c:minorTickMark val="out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4807192"/>
        <c:crosses val="autoZero"/>
        <c:auto val="1"/>
        <c:lblAlgn val="ctr"/>
        <c:lblOffset val="0"/>
        <c:tickLblSkip val="3"/>
        <c:tickMarkSkip val="1"/>
        <c:noMultiLvlLbl val="0"/>
      </c:catAx>
      <c:valAx>
        <c:axId val="164807192"/>
        <c:scaling>
          <c:orientation val="minMax"/>
          <c:max val="160"/>
          <c:min val="-1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GRSV_CGAS_20_21!$A$155:$B$155</c:f>
              <c:strCache>
                <c:ptCount val="2"/>
                <c:pt idx="0">
                  <c:v>en milliards de francs</c:v>
                </c:pt>
                <c:pt idx="1">
                  <c:v>in Milliarden Franken</c:v>
                </c:pt>
              </c:strCache>
            </c:strRef>
          </c:tx>
          <c:overlay val="0"/>
          <c:txPr>
            <a:bodyPr/>
            <a:lstStyle/>
            <a:p>
              <a:pPr>
                <a:defRPr sz="800"/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4807584"/>
        <c:crosses val="autoZero"/>
        <c:crossBetween val="between"/>
        <c:majorUnit val="20"/>
      </c:valAx>
      <c:spPr>
        <a:solidFill>
          <a:sysClr val="window" lastClr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5204678362573189E-2"/>
          <c:y val="0.91979126869496364"/>
          <c:w val="0.97458176662086515"/>
          <c:h val="6.24591156874619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0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83" footer="0.4921259845000018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46097910865805"/>
          <c:y val="4.1666654239246738E-2"/>
          <c:w val="0.79660529324049589"/>
          <c:h val="0.863440747005265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GRSV_CGAS_20_21!$AK$161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Lbl>
              <c:idx val="2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B4-4505-8CF2-C334078349D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GRSV_CGAS_20_21!$A$163:$B$175</c15:sqref>
                  </c15:fullRef>
                </c:ext>
              </c:extLst>
              <c:f>(GRSV_CGAS_20_21!$A$163:$B$163,GRSV_CGAS_20_21!$A$165:$B$165,GRSV_CGAS_20_21!$A$167:$B$175)</c:f>
              <c:multiLvlStrCache>
                <c:ptCount val="11"/>
                <c:lvl>
                  <c:pt idx="0">
                    <c:v>AHV</c:v>
                  </c:pt>
                  <c:pt idx="1">
                    <c:v>IV</c:v>
                  </c:pt>
                  <c:pt idx="2">
                    <c:v>EL</c:v>
                  </c:pt>
                  <c:pt idx="3">
                    <c:v>BV</c:v>
                  </c:pt>
                  <c:pt idx="4">
                    <c:v>KV</c:v>
                  </c:pt>
                  <c:pt idx="5">
                    <c:v>UV</c:v>
                  </c:pt>
                  <c:pt idx="6">
                    <c:v>EO</c:v>
                  </c:pt>
                  <c:pt idx="7">
                    <c:v>ALV</c:v>
                  </c:pt>
                  <c:pt idx="8">
                    <c:v>FZ</c:v>
                  </c:pt>
                  <c:pt idx="9">
                    <c:v>ÜL</c:v>
                  </c:pt>
                  <c:pt idx="10">
                    <c:v>CEE</c:v>
                  </c:pt>
                </c:lvl>
                <c:lvl>
                  <c:pt idx="0">
                    <c:v>AVS</c:v>
                  </c:pt>
                  <c:pt idx="1">
                    <c:v>AI</c:v>
                  </c:pt>
                  <c:pt idx="2">
                    <c:v>PC</c:v>
                  </c:pt>
                  <c:pt idx="3">
                    <c:v>PP</c:v>
                  </c:pt>
                  <c:pt idx="4">
                    <c:v>AMal</c:v>
                  </c:pt>
                  <c:pt idx="5">
                    <c:v>AA</c:v>
                  </c:pt>
                  <c:pt idx="6">
                    <c:v>APG</c:v>
                  </c:pt>
                  <c:pt idx="7">
                    <c:v>AC</c:v>
                  </c:pt>
                  <c:pt idx="8">
                    <c:v>AF</c:v>
                  </c:pt>
                  <c:pt idx="9">
                    <c:v>Ptra</c:v>
                  </c:pt>
                  <c:pt idx="10">
                    <c:v>CPG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GRSV_CGAS_20_21!$AK$163:$AK$175</c15:sqref>
                  </c15:fullRef>
                </c:ext>
              </c:extLst>
              <c:f>(GRSV_CGAS_20_21!$AK$163,GRSV_CGAS_20_21!$AK$165,GRSV_CGAS_20_21!$AK$167:$AK$175)</c:f>
              <c:numCache>
                <c:formatCode>#,##0.0000</c:formatCode>
                <c:ptCount val="11"/>
                <c:pt idx="0">
                  <c:v>49.740941588590005</c:v>
                </c:pt>
                <c:pt idx="1">
                  <c:v>-5.9713205111999974</c:v>
                </c:pt>
                <c:pt idx="2">
                  <c:v>0</c:v>
                </c:pt>
                <c:pt idx="3">
                  <c:v>1161.7103042115616</c:v>
                </c:pt>
                <c:pt idx="4">
                  <c:v>16.279539948669999</c:v>
                </c:pt>
                <c:pt idx="5">
                  <c:v>72.526196650999992</c:v>
                </c:pt>
                <c:pt idx="6">
                  <c:v>1.5817688109800001</c:v>
                </c:pt>
                <c:pt idx="7">
                  <c:v>1.7139167481199999</c:v>
                </c:pt>
                <c:pt idx="8">
                  <c:v>3.3951076790000001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B4-4505-8CF2-C33407834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1659688"/>
        <c:axId val="321658904"/>
      </c:barChart>
      <c:catAx>
        <c:axId val="321659688"/>
        <c:scaling>
          <c:orientation val="maxMin"/>
        </c:scaling>
        <c:delete val="0"/>
        <c:axPos val="l"/>
        <c:title>
          <c:tx>
            <c:strRef>
              <c:f>GRSV_CGAS_20_21!$A$161:$B$161</c:f>
              <c:strCache>
                <c:ptCount val="2"/>
                <c:pt idx="0">
                  <c:v>en milliards de francs</c:v>
                </c:pt>
                <c:pt idx="1">
                  <c:v>in Milliarden Franken</c:v>
                </c:pt>
              </c:strCache>
            </c:strRef>
          </c:tx>
          <c:overlay val="0"/>
          <c:txPr>
            <a:bodyPr/>
            <a:lstStyle/>
            <a:p>
              <a:pPr>
                <a:defRPr sz="800" b="0">
                  <a:latin typeface="Arial" panose="020B0604020202020204" pitchFamily="34" charset="0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low"/>
        <c:txPr>
          <a:bodyPr anchor="t" anchorCtr="0"/>
          <a:lstStyle/>
          <a:p>
            <a:pPr>
              <a:defRPr sz="900" baseline="0">
                <a:latin typeface="Arial" pitchFamily="34" charset="0"/>
              </a:defRPr>
            </a:pPr>
            <a:endParaRPr lang="de-DE"/>
          </a:p>
        </c:txPr>
        <c:crossAx val="321658904"/>
        <c:crosses val="autoZero"/>
        <c:auto val="1"/>
        <c:lblAlgn val="ctr"/>
        <c:lblOffset val="100"/>
        <c:tickLblSkip val="1"/>
        <c:noMultiLvlLbl val="0"/>
      </c:catAx>
      <c:valAx>
        <c:axId val="321658904"/>
        <c:scaling>
          <c:orientation val="minMax"/>
          <c:max val="100"/>
          <c:min val="-1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crossAx val="321659688"/>
        <c:crosses val="max"/>
        <c:crossBetween val="between"/>
        <c:majorUnit val="10"/>
      </c:valAx>
    </c:plotArea>
    <c:plotVisOnly val="0"/>
    <c:dispBlanksAs val="gap"/>
    <c:showDLblsOverMax val="0"/>
  </c:chart>
  <c:spPr>
    <a:solidFill>
      <a:schemeClr val="bg1"/>
    </a:solidFill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114302</xdr:colOff>
      <xdr:row>72</xdr:row>
      <xdr:rowOff>130175</xdr:rowOff>
    </xdr:from>
    <xdr:to>
      <xdr:col>0</xdr:col>
      <xdr:colOff>3114676</xdr:colOff>
      <xdr:row>81</xdr:row>
      <xdr:rowOff>71120</xdr:rowOff>
    </xdr:to>
    <xdr:sp macro="" textlink="">
      <xdr:nvSpPr>
        <xdr:cNvPr id="6" name="Text Box 2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14302" y="10271125"/>
          <a:ext cx="3000374" cy="175069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Les comptes des différentes branches d’assurances sociales ont été harmonisés pour le compte global. C'est pourquoi certaines des valeurs mentionnées 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ci-dessus se différencient des valeurs dans les comptes d’exploitation (tableaux 3 et 4 des chapitres sur les assurances sociales). Le total est consolidé. </a:t>
          </a: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*CGAS signifie : Selon les définitions du compte global des assurances sociales. Les recettes </a:t>
          </a:r>
          <a:r>
            <a:rPr lang="de-CH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n'incluent pas</a:t>
          </a: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les variations de valeur du 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capital.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 : Office fédéral des assurances sociales, </a:t>
          </a:r>
          <a:r>
            <a:rPr lang="fr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Secteur données de base et analyses</a:t>
          </a: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95250</xdr:colOff>
      <xdr:row>72</xdr:row>
      <xdr:rowOff>66675</xdr:rowOff>
    </xdr:from>
    <xdr:to>
      <xdr:col>2</xdr:col>
      <xdr:colOff>0</xdr:colOff>
      <xdr:row>80</xdr:row>
      <xdr:rowOff>137160</xdr:rowOff>
    </xdr:to>
    <xdr:sp macro="" textlink="">
      <xdr:nvSpPr>
        <xdr:cNvPr id="7" name="Text Box 2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295650" y="10117455"/>
          <a:ext cx="3105150" cy="169354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Rechnungen der einzelnen SV-Zweige wurden für die Gesamtrechnung harmonisiert. Daher unterscheiden sich einzelne der obenstehenden Werte von den Angaben in den Betriebsrechnungen (Tabellen 3 und 4 der Sozialversicherungskapitel). Das Total ist konsolidiert. 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*GRSV heisst: Gemäss den Definitionen der Gesamtrechnung der Sozialversicherungen. Die Einnahmen sind </a:t>
          </a:r>
          <a:r>
            <a:rPr lang="de-CH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ohne</a:t>
          </a: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Kapitalwertänderungen berechnet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Quelle: Bundesamt für Sozialversicherungen, </a:t>
          </a: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Bereich Datengrundlagen und Analysen</a:t>
          </a:r>
        </a:p>
      </xdr:txBody>
    </xdr:sp>
    <xdr:clientData/>
  </xdr:twoCellAnchor>
  <xdr:twoCellAnchor>
    <xdr:from>
      <xdr:col>0</xdr:col>
      <xdr:colOff>82550</xdr:colOff>
      <xdr:row>83</xdr:row>
      <xdr:rowOff>47625</xdr:rowOff>
    </xdr:from>
    <xdr:to>
      <xdr:col>25</xdr:col>
      <xdr:colOff>82550</xdr:colOff>
      <xdr:row>109</xdr:row>
      <xdr:rowOff>38100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152399</xdr:colOff>
      <xdr:row>112</xdr:row>
      <xdr:rowOff>85724</xdr:rowOff>
    </xdr:from>
    <xdr:to>
      <xdr:col>20</xdr:col>
      <xdr:colOff>828675</xdr:colOff>
      <xdr:row>132</xdr:row>
      <xdr:rowOff>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0.90319</cdr:x>
      <cdr:y>0.28467</cdr:y>
    </cdr:from>
    <cdr:to>
      <cdr:x>0.96446</cdr:x>
      <cdr:y>0.34063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F5DE73ED-CED2-4A1A-BAC4-A4BAFC881C60}"/>
            </a:ext>
          </a:extLst>
        </cdr:cNvPr>
        <cdr:cNvSpPr txBox="1"/>
      </cdr:nvSpPr>
      <cdr:spPr>
        <a:xfrm xmlns:a="http://schemas.openxmlformats.org/drawingml/2006/main">
          <a:off x="7019926" y="1114426"/>
          <a:ext cx="4762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1162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75"/>
  <sheetViews>
    <sheetView tabSelected="1" zoomScaleNormal="100" zoomScaleSheetLayoutView="100" workbookViewId="0"/>
  </sheetViews>
  <sheetFormatPr baseColWidth="10" defaultColWidth="14.140625" defaultRowHeight="15.75" outlineLevelRow="1" outlineLevelCol="1"/>
  <cols>
    <col min="1" max="2" width="46.7109375" style="28" customWidth="1"/>
    <col min="3" max="5" width="12.7109375" style="28" hidden="1" customWidth="1" outlineLevel="1"/>
    <col min="6" max="6" width="12.7109375" style="28" customWidth="1" collapsed="1"/>
    <col min="7" max="10" width="12.7109375" style="28" hidden="1" customWidth="1" outlineLevel="1"/>
    <col min="11" max="11" width="12.7109375" style="28" hidden="1" customWidth="1" outlineLevel="1" collapsed="1"/>
    <col min="12" max="13" width="12.7109375" style="28" hidden="1" customWidth="1" outlineLevel="1"/>
    <col min="14" max="14" width="12.7109375" style="28" hidden="1" customWidth="1" outlineLevel="1" collapsed="1"/>
    <col min="15" max="15" width="12.7109375" style="28" hidden="1" customWidth="1" outlineLevel="1"/>
    <col min="16" max="16" width="12.7109375" style="28" customWidth="1" collapsed="1"/>
    <col min="17" max="24" width="12.7109375" style="28" hidden="1" customWidth="1" outlineLevel="1"/>
    <col min="25" max="25" width="12.7109375" style="28" hidden="1" customWidth="1" outlineLevel="1" collapsed="1"/>
    <col min="26" max="26" width="12.7109375" style="28" customWidth="1" collapsed="1"/>
    <col min="27" max="30" width="12.7109375" style="28" hidden="1" customWidth="1" outlineLevel="1" collapsed="1"/>
    <col min="31" max="31" width="12.7109375" style="28" customWidth="1" collapsed="1"/>
    <col min="32" max="34" width="12.7109375" style="28" hidden="1" customWidth="1" outlineLevel="1" collapsed="1"/>
    <col min="35" max="36" width="12.7109375" style="28" customWidth="1" collapsed="1"/>
    <col min="37" max="37" width="12.7109375" style="28" customWidth="1"/>
    <col min="38" max="16384" width="14.140625" style="28"/>
  </cols>
  <sheetData>
    <row r="1" spans="1:37" s="5" customFormat="1" ht="62.25" customHeight="1">
      <c r="A1" s="1" t="s">
        <v>41</v>
      </c>
      <c r="B1" s="2" t="s">
        <v>40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9" customFormat="1" ht="30" customHeight="1">
      <c r="A2" s="6" t="s">
        <v>29</v>
      </c>
      <c r="B2" s="6" t="s">
        <v>28</v>
      </c>
      <c r="C2" s="7">
        <v>1987</v>
      </c>
      <c r="D2" s="7">
        <v>1988</v>
      </c>
      <c r="E2" s="8">
        <v>1989</v>
      </c>
      <c r="F2" s="8">
        <v>1990</v>
      </c>
      <c r="G2" s="8">
        <v>1991</v>
      </c>
      <c r="H2" s="8">
        <v>1992</v>
      </c>
      <c r="I2" s="8">
        <v>1993</v>
      </c>
      <c r="J2" s="8">
        <v>1994</v>
      </c>
      <c r="K2" s="8">
        <v>1995</v>
      </c>
      <c r="L2" s="8">
        <v>1996</v>
      </c>
      <c r="M2" s="8">
        <v>1997</v>
      </c>
      <c r="N2" s="8">
        <v>1998</v>
      </c>
      <c r="O2" s="8">
        <v>1999</v>
      </c>
      <c r="P2" s="8">
        <v>2000</v>
      </c>
      <c r="Q2" s="8">
        <v>2001</v>
      </c>
      <c r="R2" s="8">
        <v>2002</v>
      </c>
      <c r="S2" s="8">
        <v>2003</v>
      </c>
      <c r="T2" s="8">
        <v>2004</v>
      </c>
      <c r="U2" s="8">
        <v>2005</v>
      </c>
      <c r="V2" s="8">
        <v>2006</v>
      </c>
      <c r="W2" s="8">
        <v>2007</v>
      </c>
      <c r="X2" s="8">
        <v>2008</v>
      </c>
      <c r="Y2" s="8">
        <v>2009</v>
      </c>
      <c r="Z2" s="8">
        <v>2010</v>
      </c>
      <c r="AA2" s="8">
        <v>2011</v>
      </c>
      <c r="AB2" s="8">
        <v>2012</v>
      </c>
      <c r="AC2" s="8">
        <v>2013</v>
      </c>
      <c r="AD2" s="8">
        <v>2014</v>
      </c>
      <c r="AE2" s="8">
        <v>2015</v>
      </c>
      <c r="AF2" s="8">
        <v>2016</v>
      </c>
      <c r="AG2" s="8">
        <v>2017</v>
      </c>
      <c r="AH2" s="8">
        <v>2018</v>
      </c>
      <c r="AI2" s="8">
        <v>2019</v>
      </c>
      <c r="AJ2" s="8">
        <v>2020</v>
      </c>
      <c r="AK2" s="8">
        <v>2021</v>
      </c>
    </row>
    <row r="3" spans="1:37" s="13" customFormat="1" ht="12" customHeight="1">
      <c r="A3" s="10" t="s">
        <v>0</v>
      </c>
      <c r="B3" s="11" t="s">
        <v>1</v>
      </c>
      <c r="C3" s="12">
        <v>803.27198728999724</v>
      </c>
      <c r="D3" s="12">
        <v>931.4165201399984</v>
      </c>
      <c r="E3" s="12">
        <v>1714.6059922200063</v>
      </c>
      <c r="F3" s="12">
        <v>2027.2342517000009</v>
      </c>
      <c r="G3" s="12">
        <v>2345.3527783699978</v>
      </c>
      <c r="H3" s="12">
        <v>1953.6521417999977</v>
      </c>
      <c r="I3" s="12">
        <v>809.7874435599997</v>
      </c>
      <c r="J3" s="12">
        <v>560.79689432000202</v>
      </c>
      <c r="K3" s="12">
        <v>8.8284193300045075</v>
      </c>
      <c r="L3" s="12">
        <v>-28.581241499997638</v>
      </c>
      <c r="M3" s="12">
        <v>-583.39857436000227</v>
      </c>
      <c r="N3" s="12">
        <v>-1393.5599155499985</v>
      </c>
      <c r="O3" s="12">
        <v>-179.7332881100015</v>
      </c>
      <c r="P3" s="12">
        <v>1070.0095569100042</v>
      </c>
      <c r="Q3" s="12">
        <v>538.28085800000463</v>
      </c>
      <c r="R3" s="12">
        <v>-191.2616004300055</v>
      </c>
      <c r="S3" s="12">
        <v>1976.9159199900041</v>
      </c>
      <c r="T3" s="12">
        <v>1964.0195252900071</v>
      </c>
      <c r="U3" s="12">
        <v>2384.6448699599987</v>
      </c>
      <c r="V3" s="12">
        <v>2707.522301179999</v>
      </c>
      <c r="W3" s="12">
        <v>8536.2410427400137</v>
      </c>
      <c r="X3" s="12">
        <v>-2285.9774799499992</v>
      </c>
      <c r="Y3" s="12">
        <v>3916.9286984199939</v>
      </c>
      <c r="Z3" s="12">
        <v>1890.802839999993</v>
      </c>
      <c r="AA3" s="12">
        <v>-4011.9381401499959</v>
      </c>
      <c r="AB3" s="12">
        <v>2026.3428806199945</v>
      </c>
      <c r="AC3" s="12">
        <v>907.58980117000772</v>
      </c>
      <c r="AD3" s="12">
        <v>1707.1864544399916</v>
      </c>
      <c r="AE3" s="12">
        <v>-558.43835189000424</v>
      </c>
      <c r="AF3" s="12">
        <v>438.42679166999426</v>
      </c>
      <c r="AG3" s="12">
        <v>1087.0686590100056</v>
      </c>
      <c r="AH3" s="12">
        <v>-2219.8129562500153</v>
      </c>
      <c r="AI3" s="12">
        <v>1682.4312664500067</v>
      </c>
      <c r="AJ3" s="12">
        <v>1940.756728290002</v>
      </c>
      <c r="AK3" s="57">
        <v>2582.936752079991</v>
      </c>
    </row>
    <row r="4" spans="1:37" s="13" customFormat="1" ht="12" hidden="1" customHeight="1" outlineLevel="1">
      <c r="A4" s="10" t="s">
        <v>2</v>
      </c>
      <c r="B4" s="11" t="s">
        <v>44</v>
      </c>
      <c r="C4" s="12" t="s">
        <v>47</v>
      </c>
      <c r="D4" s="12" t="s">
        <v>47</v>
      </c>
      <c r="E4" s="12" t="s">
        <v>47</v>
      </c>
      <c r="F4" s="12" t="s">
        <v>47</v>
      </c>
      <c r="G4" s="12" t="s">
        <v>47</v>
      </c>
      <c r="H4" s="12" t="s">
        <v>47</v>
      </c>
      <c r="I4" s="12" t="s">
        <v>47</v>
      </c>
      <c r="J4" s="12" t="s">
        <v>47</v>
      </c>
      <c r="K4" s="12" t="s">
        <v>47</v>
      </c>
      <c r="L4" s="12" t="s">
        <v>47</v>
      </c>
      <c r="M4" s="12" t="s">
        <v>47</v>
      </c>
      <c r="N4" s="12" t="s">
        <v>47</v>
      </c>
      <c r="O4" s="12" t="s">
        <v>47</v>
      </c>
      <c r="P4" s="12" t="s">
        <v>47</v>
      </c>
      <c r="Q4" s="12" t="s">
        <v>47</v>
      </c>
      <c r="R4" s="12" t="s">
        <v>47</v>
      </c>
      <c r="S4" s="12" t="s">
        <v>47</v>
      </c>
      <c r="T4" s="12" t="s">
        <v>47</v>
      </c>
      <c r="U4" s="12" t="s">
        <v>47</v>
      </c>
      <c r="V4" s="12" t="s">
        <v>47</v>
      </c>
      <c r="W4" s="12" t="s">
        <v>47</v>
      </c>
      <c r="X4" s="12" t="s">
        <v>47</v>
      </c>
      <c r="Y4" s="12" t="s">
        <v>47</v>
      </c>
      <c r="Z4" s="12" t="s">
        <v>47</v>
      </c>
      <c r="AA4" s="12" t="s">
        <v>47</v>
      </c>
      <c r="AB4" s="12" t="s">
        <v>47</v>
      </c>
      <c r="AC4" s="12" t="s">
        <v>47</v>
      </c>
      <c r="AD4" s="12" t="s">
        <v>47</v>
      </c>
      <c r="AE4" s="12" t="s">
        <v>47</v>
      </c>
      <c r="AF4" s="12" t="s">
        <v>47</v>
      </c>
      <c r="AG4" s="12" t="s">
        <v>47</v>
      </c>
      <c r="AH4" s="12" t="s">
        <v>47</v>
      </c>
      <c r="AI4" s="12" t="s">
        <v>47</v>
      </c>
      <c r="AJ4" s="12" t="s">
        <v>47</v>
      </c>
      <c r="AK4" s="57" t="s">
        <v>47</v>
      </c>
    </row>
    <row r="5" spans="1:37" s="13" customFormat="1" ht="12" customHeight="1" collapsed="1">
      <c r="A5" s="10" t="s">
        <v>4</v>
      </c>
      <c r="B5" s="11" t="s">
        <v>5</v>
      </c>
      <c r="C5" s="12">
        <v>-82.779616440000041</v>
      </c>
      <c r="D5" s="12">
        <v>218.57598105</v>
      </c>
      <c r="E5" s="12">
        <v>278.48158172000001</v>
      </c>
      <c r="F5" s="12">
        <v>278.46570734000005</v>
      </c>
      <c r="G5" s="12">
        <v>222.76023831000001</v>
      </c>
      <c r="H5" s="12">
        <v>11.244081569999992</v>
      </c>
      <c r="I5" s="12">
        <v>-419.85495782999999</v>
      </c>
      <c r="J5" s="12">
        <v>-625.32389718000002</v>
      </c>
      <c r="K5" s="12">
        <v>-342.89875920000009</v>
      </c>
      <c r="L5" s="12">
        <v>-426.89661203999981</v>
      </c>
      <c r="M5" s="12">
        <v>-615.14756762999991</v>
      </c>
      <c r="N5" s="12">
        <v>1504.2446700799997</v>
      </c>
      <c r="O5" s="12">
        <v>-799.14354236999986</v>
      </c>
      <c r="P5" s="12">
        <v>-820.48834048999993</v>
      </c>
      <c r="Q5" s="12">
        <v>-1007.51884058</v>
      </c>
      <c r="R5" s="12">
        <v>-1189.4893035200002</v>
      </c>
      <c r="S5" s="12">
        <v>52.135024830000475</v>
      </c>
      <c r="T5" s="12">
        <v>-1585.5467686100001</v>
      </c>
      <c r="U5" s="12">
        <v>-1737.8467613900002</v>
      </c>
      <c r="V5" s="12">
        <v>-1556.3657712000004</v>
      </c>
      <c r="W5" s="12">
        <v>-1589.7591689500005</v>
      </c>
      <c r="X5" s="12">
        <v>-1459.5570021799995</v>
      </c>
      <c r="Y5" s="12">
        <v>-1411.6136012599982</v>
      </c>
      <c r="Z5" s="12">
        <v>-1121.2495654800005</v>
      </c>
      <c r="AA5" s="12">
        <v>4965.8545267400004</v>
      </c>
      <c r="AB5" s="12">
        <v>594.89635161000024</v>
      </c>
      <c r="AC5" s="12">
        <v>586.1937982999998</v>
      </c>
      <c r="AD5" s="12">
        <v>922.33445820999987</v>
      </c>
      <c r="AE5" s="12">
        <v>613.61767709000014</v>
      </c>
      <c r="AF5" s="12">
        <v>823.18858591000026</v>
      </c>
      <c r="AG5" s="12">
        <v>1122.0295049200004</v>
      </c>
      <c r="AH5" s="12">
        <v>-236.81251094999971</v>
      </c>
      <c r="AI5" s="12">
        <v>24.114136350000081</v>
      </c>
      <c r="AJ5" s="12">
        <v>-267.11927503999959</v>
      </c>
      <c r="AK5" s="57">
        <v>-207.29859596999995</v>
      </c>
    </row>
    <row r="6" spans="1:37" s="13" customFormat="1" ht="12" hidden="1" customHeight="1" outlineLevel="1">
      <c r="A6" s="10" t="s">
        <v>6</v>
      </c>
      <c r="B6" s="11" t="s">
        <v>7</v>
      </c>
      <c r="C6" s="12" t="s">
        <v>47</v>
      </c>
      <c r="D6" s="12" t="s">
        <v>47</v>
      </c>
      <c r="E6" s="12" t="s">
        <v>47</v>
      </c>
      <c r="F6" s="12" t="s">
        <v>47</v>
      </c>
      <c r="G6" s="12" t="s">
        <v>47</v>
      </c>
      <c r="H6" s="12" t="s">
        <v>47</v>
      </c>
      <c r="I6" s="12" t="s">
        <v>47</v>
      </c>
      <c r="J6" s="12" t="s">
        <v>47</v>
      </c>
      <c r="K6" s="12" t="s">
        <v>47</v>
      </c>
      <c r="L6" s="12" t="s">
        <v>47</v>
      </c>
      <c r="M6" s="12" t="s">
        <v>47</v>
      </c>
      <c r="N6" s="12" t="s">
        <v>47</v>
      </c>
      <c r="O6" s="12" t="s">
        <v>47</v>
      </c>
      <c r="P6" s="12" t="s">
        <v>47</v>
      </c>
      <c r="Q6" s="12" t="s">
        <v>47</v>
      </c>
      <c r="R6" s="12" t="s">
        <v>47</v>
      </c>
      <c r="S6" s="12" t="s">
        <v>47</v>
      </c>
      <c r="T6" s="12" t="s">
        <v>47</v>
      </c>
      <c r="U6" s="12" t="s">
        <v>47</v>
      </c>
      <c r="V6" s="12" t="s">
        <v>47</v>
      </c>
      <c r="W6" s="12" t="s">
        <v>47</v>
      </c>
      <c r="X6" s="12" t="s">
        <v>47</v>
      </c>
      <c r="Y6" s="12" t="s">
        <v>47</v>
      </c>
      <c r="Z6" s="12" t="s">
        <v>47</v>
      </c>
      <c r="AA6" s="12" t="s">
        <v>47</v>
      </c>
      <c r="AB6" s="12" t="s">
        <v>47</v>
      </c>
      <c r="AC6" s="12" t="s">
        <v>47</v>
      </c>
      <c r="AD6" s="12" t="s">
        <v>47</v>
      </c>
      <c r="AE6" s="12" t="s">
        <v>47</v>
      </c>
      <c r="AF6" s="12" t="s">
        <v>47</v>
      </c>
      <c r="AG6" s="12" t="s">
        <v>47</v>
      </c>
      <c r="AH6" s="12" t="s">
        <v>47</v>
      </c>
      <c r="AI6" s="12" t="s">
        <v>47</v>
      </c>
      <c r="AJ6" s="12" t="s">
        <v>47</v>
      </c>
      <c r="AK6" s="57" t="s">
        <v>47</v>
      </c>
    </row>
    <row r="7" spans="1:37" s="13" customFormat="1" ht="12" customHeight="1" collapsed="1">
      <c r="A7" s="10" t="s">
        <v>45</v>
      </c>
      <c r="B7" s="11" t="s">
        <v>46</v>
      </c>
      <c r="C7" s="12" t="str">
        <f>IF(AND(C4="–",C6="–"),"–",SUM(C4,C6))</f>
        <v>–</v>
      </c>
      <c r="D7" s="12" t="str">
        <f t="shared" ref="D7:AK7" si="0">IF(AND(D4="–",D6="–"),"–",SUM(D4,D6))</f>
        <v>–</v>
      </c>
      <c r="E7" s="12" t="str">
        <f t="shared" si="0"/>
        <v>–</v>
      </c>
      <c r="F7" s="12" t="str">
        <f t="shared" si="0"/>
        <v>–</v>
      </c>
      <c r="G7" s="12" t="str">
        <f t="shared" si="0"/>
        <v>–</v>
      </c>
      <c r="H7" s="12" t="str">
        <f t="shared" si="0"/>
        <v>–</v>
      </c>
      <c r="I7" s="12" t="str">
        <f t="shared" si="0"/>
        <v>–</v>
      </c>
      <c r="J7" s="12" t="str">
        <f t="shared" si="0"/>
        <v>–</v>
      </c>
      <c r="K7" s="12" t="str">
        <f t="shared" si="0"/>
        <v>–</v>
      </c>
      <c r="L7" s="12" t="str">
        <f t="shared" si="0"/>
        <v>–</v>
      </c>
      <c r="M7" s="12" t="str">
        <f t="shared" si="0"/>
        <v>–</v>
      </c>
      <c r="N7" s="12" t="str">
        <f t="shared" si="0"/>
        <v>–</v>
      </c>
      <c r="O7" s="12" t="str">
        <f t="shared" si="0"/>
        <v>–</v>
      </c>
      <c r="P7" s="12" t="str">
        <f t="shared" si="0"/>
        <v>–</v>
      </c>
      <c r="Q7" s="12" t="str">
        <f t="shared" si="0"/>
        <v>–</v>
      </c>
      <c r="R7" s="12" t="str">
        <f t="shared" si="0"/>
        <v>–</v>
      </c>
      <c r="S7" s="12" t="str">
        <f t="shared" si="0"/>
        <v>–</v>
      </c>
      <c r="T7" s="12" t="str">
        <f t="shared" si="0"/>
        <v>–</v>
      </c>
      <c r="U7" s="12" t="str">
        <f t="shared" si="0"/>
        <v>–</v>
      </c>
      <c r="V7" s="12" t="str">
        <f t="shared" si="0"/>
        <v>–</v>
      </c>
      <c r="W7" s="12" t="str">
        <f t="shared" si="0"/>
        <v>–</v>
      </c>
      <c r="X7" s="12" t="str">
        <f t="shared" si="0"/>
        <v>–</v>
      </c>
      <c r="Y7" s="12" t="str">
        <f t="shared" si="0"/>
        <v>–</v>
      </c>
      <c r="Z7" s="12" t="str">
        <f t="shared" si="0"/>
        <v>–</v>
      </c>
      <c r="AA7" s="12" t="str">
        <f t="shared" si="0"/>
        <v>–</v>
      </c>
      <c r="AB7" s="12" t="str">
        <f t="shared" si="0"/>
        <v>–</v>
      </c>
      <c r="AC7" s="12" t="str">
        <f t="shared" si="0"/>
        <v>–</v>
      </c>
      <c r="AD7" s="12" t="str">
        <f t="shared" si="0"/>
        <v>–</v>
      </c>
      <c r="AE7" s="12" t="str">
        <f t="shared" si="0"/>
        <v>–</v>
      </c>
      <c r="AF7" s="12" t="str">
        <f t="shared" si="0"/>
        <v>–</v>
      </c>
      <c r="AG7" s="12" t="str">
        <f t="shared" si="0"/>
        <v>–</v>
      </c>
      <c r="AH7" s="12" t="str">
        <f t="shared" si="0"/>
        <v>–</v>
      </c>
      <c r="AI7" s="12" t="str">
        <f t="shared" si="0"/>
        <v>–</v>
      </c>
      <c r="AJ7" s="12" t="str">
        <f t="shared" si="0"/>
        <v>–</v>
      </c>
      <c r="AK7" s="57" t="str">
        <f t="shared" si="0"/>
        <v>–</v>
      </c>
    </row>
    <row r="8" spans="1:37" s="13" customFormat="1" ht="12" customHeight="1">
      <c r="A8" s="10" t="s">
        <v>8</v>
      </c>
      <c r="B8" s="11" t="s">
        <v>9</v>
      </c>
      <c r="C8" s="12">
        <v>12000.001877077013</v>
      </c>
      <c r="D8" s="12">
        <v>14279.998122922989</v>
      </c>
      <c r="E8" s="12">
        <v>16672</v>
      </c>
      <c r="F8" s="12">
        <v>18600</v>
      </c>
      <c r="G8" s="12">
        <v>19966</v>
      </c>
      <c r="H8" s="12">
        <v>20588.046000000002</v>
      </c>
      <c r="I8" s="12">
        <v>19342.053999999975</v>
      </c>
      <c r="J8" s="12">
        <v>18103.788</v>
      </c>
      <c r="K8" s="12">
        <v>25932.314234958554</v>
      </c>
      <c r="L8" s="12">
        <v>26368.797765041469</v>
      </c>
      <c r="M8" s="12">
        <v>36131.318176816101</v>
      </c>
      <c r="N8" s="12">
        <v>39999.681823183899</v>
      </c>
      <c r="O8" s="12">
        <v>45150.204307754</v>
      </c>
      <c r="P8" s="12">
        <v>16266.795692246</v>
      </c>
      <c r="Q8" s="12">
        <v>-20022</v>
      </c>
      <c r="R8" s="12">
        <v>-31409</v>
      </c>
      <c r="S8" s="12">
        <v>44409</v>
      </c>
      <c r="T8" s="12">
        <v>23090.608353576099</v>
      </c>
      <c r="U8" s="12">
        <v>59009.194064397074</v>
      </c>
      <c r="V8" s="12">
        <v>40729.802409581258</v>
      </c>
      <c r="W8" s="12">
        <v>19552.527157864184</v>
      </c>
      <c r="X8" s="12">
        <v>-69773.104521232075</v>
      </c>
      <c r="Y8" s="12">
        <v>60335.962121741963</v>
      </c>
      <c r="Z8" s="12">
        <v>24482.157414071495</v>
      </c>
      <c r="AA8" s="12">
        <v>3414.6389719388681</v>
      </c>
      <c r="AB8" s="12">
        <v>47123.072473335313</v>
      </c>
      <c r="AC8" s="12">
        <v>45089.270182794658</v>
      </c>
      <c r="AD8" s="12">
        <v>58126.934994185111</v>
      </c>
      <c r="AE8" s="12">
        <v>8996.3313777460717</v>
      </c>
      <c r="AF8" s="12">
        <v>36946.849031116697</v>
      </c>
      <c r="AG8" s="12">
        <v>70472.909679113887</v>
      </c>
      <c r="AH8" s="12">
        <v>-21596.51785757672</v>
      </c>
      <c r="AI8" s="12">
        <v>131320.62909199961</v>
      </c>
      <c r="AJ8" s="12">
        <v>59268.59505534661</v>
      </c>
      <c r="AK8" s="57">
        <v>97120.444211561466</v>
      </c>
    </row>
    <row r="9" spans="1:37" s="13" customFormat="1" ht="12" customHeight="1">
      <c r="A9" s="10" t="s">
        <v>25</v>
      </c>
      <c r="B9" s="11" t="s">
        <v>10</v>
      </c>
      <c r="C9" s="12">
        <v>-104.38955024920872</v>
      </c>
      <c r="D9" s="12">
        <v>-124.52906269551855</v>
      </c>
      <c r="E9" s="12">
        <v>-28.255883889962469</v>
      </c>
      <c r="F9" s="12">
        <v>243.74048940344454</v>
      </c>
      <c r="G9" s="12">
        <v>-6.3992299517471869</v>
      </c>
      <c r="H9" s="12">
        <v>-209.56213612883593</v>
      </c>
      <c r="I9" s="12">
        <v>-100.0189586804302</v>
      </c>
      <c r="J9" s="12">
        <v>126.338604000001</v>
      </c>
      <c r="K9" s="12">
        <v>-82.021899999998027</v>
      </c>
      <c r="L9" s="12">
        <v>-17.328334618194276</v>
      </c>
      <c r="M9" s="12">
        <v>384.94608567999967</v>
      </c>
      <c r="N9" s="12">
        <v>215.29563426000095</v>
      </c>
      <c r="O9" s="12">
        <v>128.21722749999935</v>
      </c>
      <c r="P9" s="12">
        <v>-104.406034489999</v>
      </c>
      <c r="Q9" s="12">
        <v>-677.49942644000112</v>
      </c>
      <c r="R9" s="12">
        <v>-91.130941229999735</v>
      </c>
      <c r="S9" s="12">
        <v>719.5270416000003</v>
      </c>
      <c r="T9" s="12">
        <v>831.93554537999808</v>
      </c>
      <c r="U9" s="12">
        <v>401.23666444000173</v>
      </c>
      <c r="V9" s="12">
        <v>794.26594969999951</v>
      </c>
      <c r="W9" s="12">
        <v>481.18172830999902</v>
      </c>
      <c r="X9" s="12">
        <v>-728.21802687999843</v>
      </c>
      <c r="Y9" s="12">
        <v>-512.37220436000098</v>
      </c>
      <c r="Z9" s="12">
        <v>497.68960055999923</v>
      </c>
      <c r="AA9" s="12">
        <v>997.68805849000091</v>
      </c>
      <c r="AB9" s="12">
        <v>2592.2646720299999</v>
      </c>
      <c r="AC9" s="12">
        <v>-145.09979318999831</v>
      </c>
      <c r="AD9" s="12">
        <v>256.40400231000058</v>
      </c>
      <c r="AE9" s="12">
        <v>-210.38566638000157</v>
      </c>
      <c r="AF9" s="12">
        <v>186.39600820000123</v>
      </c>
      <c r="AG9" s="12">
        <v>1365.3996392699955</v>
      </c>
      <c r="AH9" s="12">
        <v>917.44490375000532</v>
      </c>
      <c r="AI9" s="12">
        <v>1415.6704151599952</v>
      </c>
      <c r="AJ9" s="12">
        <v>631.87678307999886</v>
      </c>
      <c r="AK9" s="57">
        <v>-379.40185937999559</v>
      </c>
    </row>
    <row r="10" spans="1:37" s="13" customFormat="1" ht="12" customHeight="1">
      <c r="A10" s="10" t="s">
        <v>11</v>
      </c>
      <c r="B10" s="11" t="s">
        <v>12</v>
      </c>
      <c r="C10" s="12">
        <v>646.00325099866313</v>
      </c>
      <c r="D10" s="12">
        <v>641.09711103880727</v>
      </c>
      <c r="E10" s="12">
        <v>771.13834625880008</v>
      </c>
      <c r="F10" s="12">
        <v>729.42612077206104</v>
      </c>
      <c r="G10" s="12">
        <v>879.4424354196035</v>
      </c>
      <c r="H10" s="12">
        <v>794.94187433347906</v>
      </c>
      <c r="I10" s="12">
        <v>932.00073799999882</v>
      </c>
      <c r="J10" s="12">
        <v>1349.9024620000018</v>
      </c>
      <c r="K10" s="12">
        <v>1619.2163269999983</v>
      </c>
      <c r="L10" s="12">
        <v>1817.3184469999978</v>
      </c>
      <c r="M10" s="12">
        <v>1824.6355530000037</v>
      </c>
      <c r="N10" s="12">
        <v>1743.8357969999997</v>
      </c>
      <c r="O10" s="12">
        <v>1885.810125</v>
      </c>
      <c r="P10" s="12">
        <v>1922.0570919999955</v>
      </c>
      <c r="Q10" s="12">
        <v>1235.1657130000021</v>
      </c>
      <c r="R10" s="12">
        <v>1004.375216000004</v>
      </c>
      <c r="S10" s="12">
        <v>1846.466327999995</v>
      </c>
      <c r="T10" s="12">
        <v>1904.8379229999991</v>
      </c>
      <c r="U10" s="12">
        <v>2288.3733860000066</v>
      </c>
      <c r="V10" s="12">
        <v>2784.7466349999959</v>
      </c>
      <c r="W10" s="12">
        <v>2674.0557809999955</v>
      </c>
      <c r="X10" s="12">
        <v>-2058.3991059999898</v>
      </c>
      <c r="Y10" s="12">
        <v>2380.0270959999907</v>
      </c>
      <c r="Z10" s="12">
        <v>1435.1549720000039</v>
      </c>
      <c r="AA10" s="12">
        <v>2078.1442459999962</v>
      </c>
      <c r="AB10" s="12">
        <v>2725.2472730000154</v>
      </c>
      <c r="AC10" s="12">
        <v>1683.3389139999854</v>
      </c>
      <c r="AD10" s="12">
        <v>1720.7486210000061</v>
      </c>
      <c r="AE10" s="12">
        <v>1571.0211119999876</v>
      </c>
      <c r="AF10" s="12">
        <v>1087.2578660000145</v>
      </c>
      <c r="AG10" s="12">
        <v>1960.2794599999906</v>
      </c>
      <c r="AH10" s="12">
        <v>6442.3497750000024</v>
      </c>
      <c r="AI10" s="12">
        <v>3753.6425960000051</v>
      </c>
      <c r="AJ10" s="12">
        <v>2637.5588219999918</v>
      </c>
      <c r="AK10" s="57">
        <v>4049.5270279999968</v>
      </c>
    </row>
    <row r="11" spans="1:37" s="13" customFormat="1" ht="12" customHeight="1">
      <c r="A11" s="10" t="s">
        <v>13</v>
      </c>
      <c r="B11" s="11" t="s">
        <v>14</v>
      </c>
      <c r="C11" s="12">
        <v>289.89486574999995</v>
      </c>
      <c r="D11" s="12">
        <v>60.345680330000057</v>
      </c>
      <c r="E11" s="12">
        <v>80.057846770000054</v>
      </c>
      <c r="F11" s="12">
        <v>174.5872569899999</v>
      </c>
      <c r="G11" s="12">
        <v>263.30876237000001</v>
      </c>
      <c r="H11" s="12">
        <v>322.42325581999989</v>
      </c>
      <c r="I11" s="12">
        <v>419.22108678000006</v>
      </c>
      <c r="J11" s="12">
        <v>455.84717410000002</v>
      </c>
      <c r="K11" s="12">
        <v>238.95213978000001</v>
      </c>
      <c r="L11" s="12">
        <v>256.23282662999992</v>
      </c>
      <c r="M11" s="12">
        <v>386.64267303000008</v>
      </c>
      <c r="N11" s="12">
        <v>-1949.3232407300002</v>
      </c>
      <c r="O11" s="12">
        <v>212.75118626000003</v>
      </c>
      <c r="P11" s="12">
        <v>191.51272032999995</v>
      </c>
      <c r="Q11" s="12">
        <v>119.6036481900001</v>
      </c>
      <c r="R11" s="12">
        <v>-30.063058359999957</v>
      </c>
      <c r="S11" s="12">
        <v>-1271.0052421999999</v>
      </c>
      <c r="T11" s="12">
        <v>406.03488800999992</v>
      </c>
      <c r="U11" s="12">
        <v>182.37093878000002</v>
      </c>
      <c r="V11" s="12">
        <v>-321.39789322000007</v>
      </c>
      <c r="W11" s="12">
        <v>-397.09082998000008</v>
      </c>
      <c r="X11" s="12">
        <v>-660.81556871000021</v>
      </c>
      <c r="Y11" s="12">
        <v>-473.62648267000009</v>
      </c>
      <c r="Z11" s="12">
        <v>-597.18721672000015</v>
      </c>
      <c r="AA11" s="12">
        <v>97.260107269999779</v>
      </c>
      <c r="AB11" s="12">
        <v>147.73823486000023</v>
      </c>
      <c r="AC11" s="12">
        <v>141.0920735800002</v>
      </c>
      <c r="AD11" s="12">
        <v>169.83445515</v>
      </c>
      <c r="AE11" s="12">
        <v>107.86826075000005</v>
      </c>
      <c r="AF11" s="12">
        <v>-51.614974760000067</v>
      </c>
      <c r="AG11" s="12">
        <v>12.409506879999931</v>
      </c>
      <c r="AH11" s="12">
        <v>-11.834481989999652</v>
      </c>
      <c r="AI11" s="12">
        <v>142.28227615999987</v>
      </c>
      <c r="AJ11" s="12">
        <v>183.81884821999984</v>
      </c>
      <c r="AK11" s="57">
        <v>231.07002513999953</v>
      </c>
    </row>
    <row r="12" spans="1:37" s="13" customFormat="1" ht="12" customHeight="1">
      <c r="A12" s="10" t="s">
        <v>15</v>
      </c>
      <c r="B12" s="11" t="s">
        <v>16</v>
      </c>
      <c r="C12" s="12">
        <v>205.5475895699999</v>
      </c>
      <c r="D12" s="12">
        <v>356.51051876999998</v>
      </c>
      <c r="E12" s="12">
        <v>534.14815183999985</v>
      </c>
      <c r="F12" s="12">
        <v>283.96087334999993</v>
      </c>
      <c r="G12" s="12">
        <v>-473.8362156200003</v>
      </c>
      <c r="H12" s="12">
        <v>-2657.1038839199996</v>
      </c>
      <c r="I12" s="12">
        <v>-2429.8178133199999</v>
      </c>
      <c r="J12" s="12">
        <v>-2241.3248103500005</v>
      </c>
      <c r="K12" s="12">
        <v>247.27727021999999</v>
      </c>
      <c r="L12" s="12">
        <v>-168.44519700000183</v>
      </c>
      <c r="M12" s="12">
        <v>-2283.0999999999995</v>
      </c>
      <c r="N12" s="12">
        <v>-332.89999999999964</v>
      </c>
      <c r="O12" s="12">
        <v>1322.6999999999989</v>
      </c>
      <c r="P12" s="12">
        <v>2935.3000000000015</v>
      </c>
      <c r="Q12" s="12">
        <v>3436.6</v>
      </c>
      <c r="R12" s="12">
        <v>2003.4000000000005</v>
      </c>
      <c r="S12" s="12">
        <v>-807.90000000000055</v>
      </c>
      <c r="T12" s="12">
        <v>-2271.8999999999987</v>
      </c>
      <c r="U12" s="12">
        <v>-1878.2999999999993</v>
      </c>
      <c r="V12" s="12">
        <v>-1054.2000000000007</v>
      </c>
      <c r="W12" s="12">
        <v>21.500000000000909</v>
      </c>
      <c r="X12" s="12">
        <v>617.67388282000047</v>
      </c>
      <c r="Y12" s="12">
        <v>-1463.7934706899996</v>
      </c>
      <c r="Z12" s="12">
        <v>-1705.0573952899995</v>
      </c>
      <c r="AA12" s="12">
        <v>1627.4504837199993</v>
      </c>
      <c r="AB12" s="12">
        <v>1157.9063900000019</v>
      </c>
      <c r="AC12" s="12">
        <v>587.30273709000085</v>
      </c>
      <c r="AD12" s="12">
        <v>737.32141921000311</v>
      </c>
      <c r="AE12" s="12">
        <v>609.85738656000103</v>
      </c>
      <c r="AF12" s="12">
        <v>155.5356980400029</v>
      </c>
      <c r="AG12" s="12">
        <v>401.38748150999891</v>
      </c>
      <c r="AH12" s="12">
        <v>1173.3116450899997</v>
      </c>
      <c r="AI12" s="12">
        <v>1564.0097850699995</v>
      </c>
      <c r="AJ12" s="12">
        <v>144.77106934999756</v>
      </c>
      <c r="AK12" s="57">
        <v>-185.78757420999864</v>
      </c>
    </row>
    <row r="13" spans="1:37" s="14" customFormat="1" ht="12" customHeight="1">
      <c r="A13" s="10" t="s">
        <v>17</v>
      </c>
      <c r="B13" s="11" t="s">
        <v>18</v>
      </c>
      <c r="C13" s="12">
        <v>43.371000000000095</v>
      </c>
      <c r="D13" s="12">
        <v>44.060999999999694</v>
      </c>
      <c r="E13" s="12">
        <v>41.567000000000462</v>
      </c>
      <c r="F13" s="12">
        <v>34.06414229999973</v>
      </c>
      <c r="G13" s="12">
        <v>60.305986209999901</v>
      </c>
      <c r="H13" s="12">
        <v>60.194034280000324</v>
      </c>
      <c r="I13" s="12">
        <v>-0.29137930000024426</v>
      </c>
      <c r="J13" s="12">
        <v>-28.450334299999668</v>
      </c>
      <c r="K13" s="12">
        <v>-39.772693399999753</v>
      </c>
      <c r="L13" s="12">
        <v>-1.4031219799999235</v>
      </c>
      <c r="M13" s="12">
        <v>1.7857622299998184</v>
      </c>
      <c r="N13" s="12">
        <v>-10.235987040000509</v>
      </c>
      <c r="O13" s="12">
        <v>55.723255910000262</v>
      </c>
      <c r="P13" s="12">
        <v>112.84976680999989</v>
      </c>
      <c r="Q13" s="12">
        <v>136.48063537000007</v>
      </c>
      <c r="R13" s="12">
        <v>120.18864674000088</v>
      </c>
      <c r="S13" s="12">
        <v>68.784888140000476</v>
      </c>
      <c r="T13" s="12">
        <v>32.733626970001751</v>
      </c>
      <c r="U13" s="12">
        <v>63.747940550000749</v>
      </c>
      <c r="V13" s="12">
        <v>29.428350629999841</v>
      </c>
      <c r="W13" s="12">
        <v>54.869326760000149</v>
      </c>
      <c r="X13" s="12">
        <v>46.945821089999299</v>
      </c>
      <c r="Y13" s="12">
        <v>241.08552499999951</v>
      </c>
      <c r="Z13" s="12">
        <v>-100</v>
      </c>
      <c r="AA13" s="12">
        <v>-355.23373899999979</v>
      </c>
      <c r="AB13" s="12">
        <v>160.03112199999987</v>
      </c>
      <c r="AC13" s="12">
        <v>142.49321599999985</v>
      </c>
      <c r="AD13" s="12">
        <v>360.89705400000003</v>
      </c>
      <c r="AE13" s="12">
        <v>-428.56685299999981</v>
      </c>
      <c r="AF13" s="12">
        <v>-16.396822000000157</v>
      </c>
      <c r="AG13" s="12">
        <v>511.54926999999998</v>
      </c>
      <c r="AH13" s="12">
        <v>-395.98310300000003</v>
      </c>
      <c r="AI13" s="12">
        <v>216.62054699999999</v>
      </c>
      <c r="AJ13" s="12">
        <v>280.86234100000001</v>
      </c>
      <c r="AK13" s="57">
        <v>218.83464600000025</v>
      </c>
    </row>
    <row r="14" spans="1:37" s="14" customFormat="1" ht="12" customHeight="1">
      <c r="A14" s="10" t="s">
        <v>36</v>
      </c>
      <c r="B14" s="11" t="s">
        <v>37</v>
      </c>
      <c r="C14" s="12" t="s">
        <v>47</v>
      </c>
      <c r="D14" s="12" t="s">
        <v>47</v>
      </c>
      <c r="E14" s="12" t="s">
        <v>47</v>
      </c>
      <c r="F14" s="12" t="s">
        <v>47</v>
      </c>
      <c r="G14" s="12" t="s">
        <v>47</v>
      </c>
      <c r="H14" s="12" t="s">
        <v>47</v>
      </c>
      <c r="I14" s="12" t="s">
        <v>47</v>
      </c>
      <c r="J14" s="12" t="s">
        <v>47</v>
      </c>
      <c r="K14" s="12" t="s">
        <v>47</v>
      </c>
      <c r="L14" s="12" t="s">
        <v>47</v>
      </c>
      <c r="M14" s="12" t="s">
        <v>47</v>
      </c>
      <c r="N14" s="12" t="s">
        <v>47</v>
      </c>
      <c r="O14" s="12" t="s">
        <v>47</v>
      </c>
      <c r="P14" s="12" t="s">
        <v>47</v>
      </c>
      <c r="Q14" s="12" t="s">
        <v>47</v>
      </c>
      <c r="R14" s="12" t="s">
        <v>47</v>
      </c>
      <c r="S14" s="12" t="s">
        <v>47</v>
      </c>
      <c r="T14" s="12" t="s">
        <v>47</v>
      </c>
      <c r="U14" s="12" t="s">
        <v>47</v>
      </c>
      <c r="V14" s="12" t="s">
        <v>47</v>
      </c>
      <c r="W14" s="12" t="s">
        <v>47</v>
      </c>
      <c r="X14" s="12" t="s">
        <v>47</v>
      </c>
      <c r="Y14" s="12" t="s">
        <v>47</v>
      </c>
      <c r="Z14" s="12" t="s">
        <v>47</v>
      </c>
      <c r="AA14" s="12" t="s">
        <v>47</v>
      </c>
      <c r="AB14" s="12" t="s">
        <v>47</v>
      </c>
      <c r="AC14" s="12" t="s">
        <v>47</v>
      </c>
      <c r="AD14" s="12" t="s">
        <v>47</v>
      </c>
      <c r="AE14" s="12" t="s">
        <v>47</v>
      </c>
      <c r="AF14" s="12" t="s">
        <v>47</v>
      </c>
      <c r="AG14" s="12" t="s">
        <v>47</v>
      </c>
      <c r="AH14" s="12" t="s">
        <v>47</v>
      </c>
      <c r="AI14" s="12" t="s">
        <v>47</v>
      </c>
      <c r="AJ14" s="12" t="s">
        <v>47</v>
      </c>
      <c r="AK14" s="57" t="s">
        <v>47</v>
      </c>
    </row>
    <row r="15" spans="1:37" s="14" customFormat="1" ht="12" customHeight="1">
      <c r="A15" s="10" t="s">
        <v>38</v>
      </c>
      <c r="B15" s="11" t="s">
        <v>39</v>
      </c>
      <c r="C15" s="12" t="s">
        <v>47</v>
      </c>
      <c r="D15" s="12" t="s">
        <v>47</v>
      </c>
      <c r="E15" s="12" t="s">
        <v>47</v>
      </c>
      <c r="F15" s="12" t="s">
        <v>47</v>
      </c>
      <c r="G15" s="12" t="s">
        <v>47</v>
      </c>
      <c r="H15" s="12" t="s">
        <v>47</v>
      </c>
      <c r="I15" s="12" t="s">
        <v>47</v>
      </c>
      <c r="J15" s="12" t="s">
        <v>47</v>
      </c>
      <c r="K15" s="12" t="s">
        <v>47</v>
      </c>
      <c r="L15" s="12" t="s">
        <v>47</v>
      </c>
      <c r="M15" s="12" t="s">
        <v>47</v>
      </c>
      <c r="N15" s="12" t="s">
        <v>47</v>
      </c>
      <c r="O15" s="12" t="s">
        <v>47</v>
      </c>
      <c r="P15" s="12" t="s">
        <v>47</v>
      </c>
      <c r="Q15" s="12" t="s">
        <v>47</v>
      </c>
      <c r="R15" s="12" t="s">
        <v>47</v>
      </c>
      <c r="S15" s="12" t="s">
        <v>47</v>
      </c>
      <c r="T15" s="12" t="s">
        <v>47</v>
      </c>
      <c r="U15" s="12" t="s">
        <v>47</v>
      </c>
      <c r="V15" s="12" t="s">
        <v>47</v>
      </c>
      <c r="W15" s="12" t="s">
        <v>47</v>
      </c>
      <c r="X15" s="12" t="s">
        <v>47</v>
      </c>
      <c r="Y15" s="12" t="s">
        <v>47</v>
      </c>
      <c r="Z15" s="12" t="s">
        <v>47</v>
      </c>
      <c r="AA15" s="12" t="s">
        <v>47</v>
      </c>
      <c r="AB15" s="12" t="s">
        <v>47</v>
      </c>
      <c r="AC15" s="12" t="s">
        <v>47</v>
      </c>
      <c r="AD15" s="12" t="s">
        <v>47</v>
      </c>
      <c r="AE15" s="12" t="s">
        <v>47</v>
      </c>
      <c r="AF15" s="12" t="s">
        <v>47</v>
      </c>
      <c r="AG15" s="12" t="s">
        <v>47</v>
      </c>
      <c r="AH15" s="12" t="s">
        <v>47</v>
      </c>
      <c r="AI15" s="12" t="s">
        <v>47</v>
      </c>
      <c r="AJ15" s="12" t="s">
        <v>47</v>
      </c>
      <c r="AK15" s="57" t="s">
        <v>47</v>
      </c>
    </row>
    <row r="16" spans="1:37" s="18" customFormat="1" ht="30" customHeight="1">
      <c r="A16" s="15" t="s">
        <v>32</v>
      </c>
      <c r="B16" s="16" t="s">
        <v>33</v>
      </c>
      <c r="C16" s="17">
        <v>13800.921403996465</v>
      </c>
      <c r="D16" s="17">
        <v>16407.475871556271</v>
      </c>
      <c r="E16" s="17">
        <v>20063.74303491884</v>
      </c>
      <c r="F16" s="17">
        <v>22371.478841855504</v>
      </c>
      <c r="G16" s="17">
        <v>23256.934755107854</v>
      </c>
      <c r="H16" s="17">
        <v>20863.83536775464</v>
      </c>
      <c r="I16" s="17">
        <v>18553.080159209541</v>
      </c>
      <c r="J16" s="17">
        <v>17701.574092590003</v>
      </c>
      <c r="K16" s="17">
        <v>27581.895038688559</v>
      </c>
      <c r="L16" s="17">
        <v>27799.694531533278</v>
      </c>
      <c r="M16" s="17">
        <v>35247.682108766108</v>
      </c>
      <c r="N16" s="17">
        <v>39777.038781203897</v>
      </c>
      <c r="O16" s="17">
        <v>47776.529271943989</v>
      </c>
      <c r="P16" s="17">
        <v>21573.630453316004</v>
      </c>
      <c r="Q16" s="17">
        <v>-16240.887412459992</v>
      </c>
      <c r="R16" s="17">
        <v>-29782.981040799998</v>
      </c>
      <c r="S16" s="17">
        <v>46993.923960359993</v>
      </c>
      <c r="T16" s="17">
        <v>24372.723093616107</v>
      </c>
      <c r="U16" s="17">
        <v>60713.421102737084</v>
      </c>
      <c r="V16" s="17">
        <v>44113.801981671248</v>
      </c>
      <c r="W16" s="17">
        <v>29333.525037744192</v>
      </c>
      <c r="X16" s="17">
        <v>-76301.452001042053</v>
      </c>
      <c r="Y16" s="17">
        <v>63012.597682181957</v>
      </c>
      <c r="Z16" s="17">
        <v>24782.310649141487</v>
      </c>
      <c r="AA16" s="17">
        <v>8813.8645150088705</v>
      </c>
      <c r="AB16" s="17">
        <v>56527.499397455329</v>
      </c>
      <c r="AC16" s="17">
        <v>48992.18092974466</v>
      </c>
      <c r="AD16" s="17">
        <v>64001.661458505114</v>
      </c>
      <c r="AE16" s="17">
        <v>10701.304942876053</v>
      </c>
      <c r="AF16" s="17">
        <v>39569.642184176715</v>
      </c>
      <c r="AG16" s="17">
        <v>76933.033200703867</v>
      </c>
      <c r="AH16" s="17">
        <v>-15927.854585926729</v>
      </c>
      <c r="AI16" s="17">
        <v>140119.40011418957</v>
      </c>
      <c r="AJ16" s="17">
        <v>64821.120372246602</v>
      </c>
      <c r="AK16" s="58">
        <v>103430.32463322145</v>
      </c>
    </row>
    <row r="17" spans="1:37" s="18" customFormat="1" ht="11.25" customHeight="1">
      <c r="A17" s="19" t="s">
        <v>0</v>
      </c>
      <c r="B17" s="20" t="s">
        <v>1</v>
      </c>
      <c r="C17" s="21">
        <v>797.99314375647009</v>
      </c>
      <c r="D17" s="21">
        <v>931.97573901178839</v>
      </c>
      <c r="E17" s="21">
        <v>1697.0734505781911</v>
      </c>
      <c r="F17" s="21">
        <v>2022.9904872932857</v>
      </c>
      <c r="G17" s="21">
        <v>2340.2474986387497</v>
      </c>
      <c r="H17" s="21">
        <v>1976.8266781835991</v>
      </c>
      <c r="I17" s="21">
        <v>840.76551528655546</v>
      </c>
      <c r="J17" s="21">
        <v>600.72487403306877</v>
      </c>
      <c r="K17" s="21">
        <v>37.889519555057632</v>
      </c>
      <c r="L17" s="21">
        <v>-44.322993951063836</v>
      </c>
      <c r="M17" s="21">
        <v>-588.18982584129844</v>
      </c>
      <c r="N17" s="21">
        <v>-1398.9455501557568</v>
      </c>
      <c r="O17" s="21">
        <v>-237.7772479356172</v>
      </c>
      <c r="P17" s="21">
        <v>1006.6609249637804</v>
      </c>
      <c r="Q17" s="21">
        <v>1040.5018065701224</v>
      </c>
      <c r="R17" s="21">
        <v>1210.0830563079944</v>
      </c>
      <c r="S17" s="21">
        <v>1066.119268750077</v>
      </c>
      <c r="T17" s="21">
        <v>1263.0460470914222</v>
      </c>
      <c r="U17" s="21">
        <v>1153.4253418203043</v>
      </c>
      <c r="V17" s="21">
        <v>1937.1948046417492</v>
      </c>
      <c r="W17" s="21">
        <v>2128.4503670852719</v>
      </c>
      <c r="X17" s="21">
        <v>3087.9738724260751</v>
      </c>
      <c r="Y17" s="21">
        <v>1905.1975410471132</v>
      </c>
      <c r="Z17" s="21">
        <v>1457.9742878465549</v>
      </c>
      <c r="AA17" s="21">
        <v>1154.563385300251</v>
      </c>
      <c r="AB17" s="21">
        <v>1070.3908133301229</v>
      </c>
      <c r="AC17" s="21">
        <v>744.24506150270463</v>
      </c>
      <c r="AD17" s="21">
        <v>464.1456798009458</v>
      </c>
      <c r="AE17" s="21">
        <v>163.82443014356977</v>
      </c>
      <c r="AF17" s="21">
        <v>-145.04805019003834</v>
      </c>
      <c r="AG17" s="21">
        <v>-374.78241867961333</v>
      </c>
      <c r="AH17" s="21">
        <v>-469.68787746099406</v>
      </c>
      <c r="AI17" s="21">
        <v>-564.83281377626554</v>
      </c>
      <c r="AJ17" s="21">
        <v>1111.2896087125919</v>
      </c>
      <c r="AK17" s="59">
        <v>1417.3096361414282</v>
      </c>
    </row>
    <row r="18" spans="1:37" s="18" customFormat="1" ht="11.25" hidden="1" customHeight="1" outlineLevel="1">
      <c r="A18" s="19" t="s">
        <v>2</v>
      </c>
      <c r="B18" s="20" t="s">
        <v>3</v>
      </c>
      <c r="C18" s="21" t="s">
        <v>47</v>
      </c>
      <c r="D18" s="21" t="s">
        <v>47</v>
      </c>
      <c r="E18" s="21" t="s">
        <v>47</v>
      </c>
      <c r="F18" s="21" t="s">
        <v>47</v>
      </c>
      <c r="G18" s="21" t="s">
        <v>47</v>
      </c>
      <c r="H18" s="21" t="s">
        <v>47</v>
      </c>
      <c r="I18" s="21" t="s">
        <v>47</v>
      </c>
      <c r="J18" s="21" t="s">
        <v>47</v>
      </c>
      <c r="K18" s="21" t="s">
        <v>47</v>
      </c>
      <c r="L18" s="21" t="s">
        <v>47</v>
      </c>
      <c r="M18" s="21" t="s">
        <v>47</v>
      </c>
      <c r="N18" s="21" t="s">
        <v>47</v>
      </c>
      <c r="O18" s="21" t="s">
        <v>47</v>
      </c>
      <c r="P18" s="21" t="s">
        <v>47</v>
      </c>
      <c r="Q18" s="21" t="s">
        <v>47</v>
      </c>
      <c r="R18" s="21" t="s">
        <v>47</v>
      </c>
      <c r="S18" s="21" t="s">
        <v>47</v>
      </c>
      <c r="T18" s="21" t="s">
        <v>47</v>
      </c>
      <c r="U18" s="21" t="s">
        <v>47</v>
      </c>
      <c r="V18" s="21" t="s">
        <v>47</v>
      </c>
      <c r="W18" s="21" t="s">
        <v>47</v>
      </c>
      <c r="X18" s="21" t="s">
        <v>47</v>
      </c>
      <c r="Y18" s="21" t="s">
        <v>47</v>
      </c>
      <c r="Z18" s="21" t="s">
        <v>47</v>
      </c>
      <c r="AA18" s="21" t="s">
        <v>47</v>
      </c>
      <c r="AB18" s="21" t="s">
        <v>47</v>
      </c>
      <c r="AC18" s="21" t="s">
        <v>47</v>
      </c>
      <c r="AD18" s="21" t="s">
        <v>47</v>
      </c>
      <c r="AE18" s="21" t="s">
        <v>47</v>
      </c>
      <c r="AF18" s="21" t="s">
        <v>47</v>
      </c>
      <c r="AG18" s="21" t="s">
        <v>47</v>
      </c>
      <c r="AH18" s="21" t="s">
        <v>47</v>
      </c>
      <c r="AI18" s="21" t="s">
        <v>47</v>
      </c>
      <c r="AJ18" s="21" t="s">
        <v>47</v>
      </c>
      <c r="AK18" s="59" t="s">
        <v>47</v>
      </c>
    </row>
    <row r="19" spans="1:37" s="18" customFormat="1" ht="11.25" customHeight="1" collapsed="1">
      <c r="A19" s="19" t="s">
        <v>4</v>
      </c>
      <c r="B19" s="20" t="s">
        <v>5</v>
      </c>
      <c r="C19" s="21">
        <v>-82.393472941232176</v>
      </c>
      <c r="D19" s="21">
        <v>218.53926758821672</v>
      </c>
      <c r="E19" s="21">
        <v>279.20536358288382</v>
      </c>
      <c r="F19" s="21">
        <v>278.55345339590076</v>
      </c>
      <c r="G19" s="21">
        <v>222.79042953535281</v>
      </c>
      <c r="H19" s="21">
        <v>11.271880015731767</v>
      </c>
      <c r="I19" s="21">
        <v>-420.09069337737856</v>
      </c>
      <c r="J19" s="21">
        <v>-626.63974676188718</v>
      </c>
      <c r="K19" s="21">
        <v>-344.53732468197541</v>
      </c>
      <c r="L19" s="21">
        <v>-425.72881896981562</v>
      </c>
      <c r="M19" s="21">
        <v>-614.81780348922621</v>
      </c>
      <c r="N19" s="21">
        <v>-695.59780728677197</v>
      </c>
      <c r="O19" s="21">
        <v>-794.86067743048625</v>
      </c>
      <c r="P19" s="21">
        <v>-813.24580920922108</v>
      </c>
      <c r="Q19" s="21">
        <v>-1005.167527390151</v>
      </c>
      <c r="R19" s="21">
        <v>-1189.4893035200002</v>
      </c>
      <c r="S19" s="21">
        <v>-1447.8649751699959</v>
      </c>
      <c r="T19" s="21">
        <v>-1585.5467686099964</v>
      </c>
      <c r="U19" s="21">
        <v>-1737.8467613899993</v>
      </c>
      <c r="V19" s="21">
        <v>-1556.3657711999967</v>
      </c>
      <c r="W19" s="21">
        <v>-1589.7591689500005</v>
      </c>
      <c r="X19" s="21">
        <v>-1459.5570021799995</v>
      </c>
      <c r="Y19" s="21">
        <v>-1411.6136012599982</v>
      </c>
      <c r="Z19" s="21">
        <v>-1121.2495654799995</v>
      </c>
      <c r="AA19" s="21">
        <v>-24.799155830849486</v>
      </c>
      <c r="AB19" s="21">
        <v>464.16718563067116</v>
      </c>
      <c r="AC19" s="21">
        <v>565.34303639759128</v>
      </c>
      <c r="AD19" s="21">
        <v>753.58806753413592</v>
      </c>
      <c r="AE19" s="21">
        <v>709.643505250413</v>
      </c>
      <c r="AF19" s="21">
        <v>752.56111266874359</v>
      </c>
      <c r="AG19" s="21">
        <v>885.48078006324249</v>
      </c>
      <c r="AH19" s="21">
        <v>6.8396908476443059</v>
      </c>
      <c r="AI19" s="21">
        <v>-302.44326733456546</v>
      </c>
      <c r="AJ19" s="21">
        <v>-370.95380475719503</v>
      </c>
      <c r="AK19" s="59">
        <v>-319.06801561692373</v>
      </c>
    </row>
    <row r="20" spans="1:37" s="18" customFormat="1" ht="11.25" hidden="1" customHeight="1" outlineLevel="1">
      <c r="A20" s="19" t="s">
        <v>6</v>
      </c>
      <c r="B20" s="20" t="s">
        <v>7</v>
      </c>
      <c r="C20" s="21" t="s">
        <v>47</v>
      </c>
      <c r="D20" s="21" t="s">
        <v>47</v>
      </c>
      <c r="E20" s="21" t="s">
        <v>47</v>
      </c>
      <c r="F20" s="21" t="s">
        <v>47</v>
      </c>
      <c r="G20" s="21" t="s">
        <v>47</v>
      </c>
      <c r="H20" s="21" t="s">
        <v>47</v>
      </c>
      <c r="I20" s="21" t="s">
        <v>47</v>
      </c>
      <c r="J20" s="21" t="s">
        <v>47</v>
      </c>
      <c r="K20" s="21" t="s">
        <v>47</v>
      </c>
      <c r="L20" s="21" t="s">
        <v>47</v>
      </c>
      <c r="M20" s="21" t="s">
        <v>47</v>
      </c>
      <c r="N20" s="21" t="s">
        <v>47</v>
      </c>
      <c r="O20" s="21" t="s">
        <v>47</v>
      </c>
      <c r="P20" s="21" t="s">
        <v>47</v>
      </c>
      <c r="Q20" s="21" t="s">
        <v>47</v>
      </c>
      <c r="R20" s="21" t="s">
        <v>47</v>
      </c>
      <c r="S20" s="21" t="s">
        <v>47</v>
      </c>
      <c r="T20" s="21" t="s">
        <v>47</v>
      </c>
      <c r="U20" s="21" t="s">
        <v>47</v>
      </c>
      <c r="V20" s="21" t="s">
        <v>47</v>
      </c>
      <c r="W20" s="21" t="s">
        <v>47</v>
      </c>
      <c r="X20" s="21" t="s">
        <v>47</v>
      </c>
      <c r="Y20" s="21" t="s">
        <v>47</v>
      </c>
      <c r="Z20" s="21" t="s">
        <v>47</v>
      </c>
      <c r="AA20" s="21" t="s">
        <v>47</v>
      </c>
      <c r="AB20" s="21" t="s">
        <v>47</v>
      </c>
      <c r="AC20" s="21" t="s">
        <v>47</v>
      </c>
      <c r="AD20" s="21" t="s">
        <v>47</v>
      </c>
      <c r="AE20" s="21" t="s">
        <v>47</v>
      </c>
      <c r="AF20" s="21" t="s">
        <v>47</v>
      </c>
      <c r="AG20" s="21" t="s">
        <v>47</v>
      </c>
      <c r="AH20" s="21" t="s">
        <v>47</v>
      </c>
      <c r="AI20" s="21" t="s">
        <v>47</v>
      </c>
      <c r="AJ20" s="21" t="s">
        <v>47</v>
      </c>
      <c r="AK20" s="59" t="s">
        <v>47</v>
      </c>
    </row>
    <row r="21" spans="1:37" s="18" customFormat="1" ht="11.25" customHeight="1" collapsed="1">
      <c r="A21" s="19" t="s">
        <v>45</v>
      </c>
      <c r="B21" s="20" t="s">
        <v>46</v>
      </c>
      <c r="C21" s="21" t="str">
        <f>IF(AND(C18="–",C20="–"),"–",SUM(C18,C20))</f>
        <v>–</v>
      </c>
      <c r="D21" s="21" t="str">
        <f t="shared" ref="D21:AK21" si="1">IF(AND(D18="–",D20="–"),"–",SUM(D18,D20))</f>
        <v>–</v>
      </c>
      <c r="E21" s="21" t="str">
        <f t="shared" si="1"/>
        <v>–</v>
      </c>
      <c r="F21" s="21" t="str">
        <f t="shared" si="1"/>
        <v>–</v>
      </c>
      <c r="G21" s="21" t="str">
        <f t="shared" si="1"/>
        <v>–</v>
      </c>
      <c r="H21" s="21" t="str">
        <f t="shared" si="1"/>
        <v>–</v>
      </c>
      <c r="I21" s="21" t="str">
        <f t="shared" si="1"/>
        <v>–</v>
      </c>
      <c r="J21" s="21" t="str">
        <f t="shared" si="1"/>
        <v>–</v>
      </c>
      <c r="K21" s="21" t="str">
        <f t="shared" si="1"/>
        <v>–</v>
      </c>
      <c r="L21" s="21" t="str">
        <f t="shared" si="1"/>
        <v>–</v>
      </c>
      <c r="M21" s="21" t="str">
        <f t="shared" si="1"/>
        <v>–</v>
      </c>
      <c r="N21" s="21" t="str">
        <f t="shared" si="1"/>
        <v>–</v>
      </c>
      <c r="O21" s="21" t="str">
        <f t="shared" si="1"/>
        <v>–</v>
      </c>
      <c r="P21" s="21" t="str">
        <f t="shared" si="1"/>
        <v>–</v>
      </c>
      <c r="Q21" s="21" t="str">
        <f t="shared" si="1"/>
        <v>–</v>
      </c>
      <c r="R21" s="21" t="str">
        <f t="shared" si="1"/>
        <v>–</v>
      </c>
      <c r="S21" s="21" t="str">
        <f t="shared" si="1"/>
        <v>–</v>
      </c>
      <c r="T21" s="21" t="str">
        <f t="shared" si="1"/>
        <v>–</v>
      </c>
      <c r="U21" s="21" t="str">
        <f t="shared" si="1"/>
        <v>–</v>
      </c>
      <c r="V21" s="21" t="str">
        <f t="shared" si="1"/>
        <v>–</v>
      </c>
      <c r="W21" s="21" t="str">
        <f t="shared" si="1"/>
        <v>–</v>
      </c>
      <c r="X21" s="21" t="str">
        <f t="shared" si="1"/>
        <v>–</v>
      </c>
      <c r="Y21" s="21" t="str">
        <f t="shared" si="1"/>
        <v>–</v>
      </c>
      <c r="Z21" s="21" t="str">
        <f t="shared" si="1"/>
        <v>–</v>
      </c>
      <c r="AA21" s="21" t="str">
        <f t="shared" si="1"/>
        <v>–</v>
      </c>
      <c r="AB21" s="21" t="str">
        <f t="shared" si="1"/>
        <v>–</v>
      </c>
      <c r="AC21" s="21" t="str">
        <f t="shared" si="1"/>
        <v>–</v>
      </c>
      <c r="AD21" s="21" t="str">
        <f t="shared" si="1"/>
        <v>–</v>
      </c>
      <c r="AE21" s="21" t="str">
        <f t="shared" si="1"/>
        <v>–</v>
      </c>
      <c r="AF21" s="21" t="str">
        <f t="shared" si="1"/>
        <v>–</v>
      </c>
      <c r="AG21" s="21" t="str">
        <f t="shared" si="1"/>
        <v>–</v>
      </c>
      <c r="AH21" s="21" t="str">
        <f t="shared" si="1"/>
        <v>–</v>
      </c>
      <c r="AI21" s="21" t="str">
        <f t="shared" si="1"/>
        <v>–</v>
      </c>
      <c r="AJ21" s="21" t="str">
        <f t="shared" si="1"/>
        <v>–</v>
      </c>
      <c r="AK21" s="59" t="str">
        <f t="shared" si="1"/>
        <v>–</v>
      </c>
    </row>
    <row r="22" spans="1:37" s="18" customFormat="1" ht="11.25" customHeight="1">
      <c r="A22" s="19" t="s">
        <v>8</v>
      </c>
      <c r="B22" s="20" t="s">
        <v>9</v>
      </c>
      <c r="C22" s="21">
        <v>10778.763302151589</v>
      </c>
      <c r="D22" s="21">
        <v>12507.315947359913</v>
      </c>
      <c r="E22" s="21">
        <v>14699.275148164084</v>
      </c>
      <c r="F22" s="21">
        <v>16354.252290898279</v>
      </c>
      <c r="G22" s="21">
        <v>17215.382730068886</v>
      </c>
      <c r="H22" s="21">
        <v>18178.212606908437</v>
      </c>
      <c r="I22" s="21">
        <v>17177.704912065008</v>
      </c>
      <c r="J22" s="21">
        <v>16061.387447762678</v>
      </c>
      <c r="K22" s="21">
        <v>15370.560167788066</v>
      </c>
      <c r="L22" s="21">
        <v>14794.152127570062</v>
      </c>
      <c r="M22" s="21">
        <v>13526.196430659569</v>
      </c>
      <c r="N22" s="21">
        <v>15077.327575968859</v>
      </c>
      <c r="O22" s="21">
        <v>12913.118337534936</v>
      </c>
      <c r="P22" s="21">
        <v>13467.130509443065</v>
      </c>
      <c r="Q22" s="21">
        <v>13255.696430659569</v>
      </c>
      <c r="R22" s="21">
        <v>11854.529445452943</v>
      </c>
      <c r="S22" s="21">
        <v>13189.698720197484</v>
      </c>
      <c r="T22" s="21">
        <v>11671.426196996443</v>
      </c>
      <c r="U22" s="21">
        <v>14305.628307238549</v>
      </c>
      <c r="V22" s="21">
        <v>16044.793670152671</v>
      </c>
      <c r="W22" s="21">
        <v>21703.328553757761</v>
      </c>
      <c r="X22" s="21">
        <v>21637.652218471419</v>
      </c>
      <c r="Y22" s="21">
        <v>17100.101631883867</v>
      </c>
      <c r="Z22" s="21">
        <v>17047.543048413849</v>
      </c>
      <c r="AA22" s="21">
        <v>16712.517143105149</v>
      </c>
      <c r="AB22" s="21">
        <v>12902.499824913313</v>
      </c>
      <c r="AC22" s="21">
        <v>17726.535943526957</v>
      </c>
      <c r="AD22" s="21">
        <v>17406.303268155149</v>
      </c>
      <c r="AE22" s="21">
        <v>14665.307815055523</v>
      </c>
      <c r="AF22" s="21">
        <v>15607.422013508592</v>
      </c>
      <c r="AG22" s="21">
        <v>18408.540613787343</v>
      </c>
      <c r="AH22" s="21">
        <v>12274.482476226571</v>
      </c>
      <c r="AI22" s="21">
        <v>22092.25167357592</v>
      </c>
      <c r="AJ22" s="21">
        <v>26292.007014101036</v>
      </c>
      <c r="AK22" s="59">
        <v>19575.655872183226</v>
      </c>
    </row>
    <row r="23" spans="1:37" s="18" customFormat="1" ht="11.25" customHeight="1">
      <c r="A23" s="19" t="s">
        <v>25</v>
      </c>
      <c r="B23" s="20" t="s">
        <v>10</v>
      </c>
      <c r="C23" s="21">
        <v>-102.72651808158935</v>
      </c>
      <c r="D23" s="21">
        <v>-124.47667789843217</v>
      </c>
      <c r="E23" s="21">
        <v>-16.904339256092499</v>
      </c>
      <c r="F23" s="21">
        <v>253.82241574994805</v>
      </c>
      <c r="G23" s="21">
        <v>-0.50778622823236219</v>
      </c>
      <c r="H23" s="21">
        <v>-214.19528144054129</v>
      </c>
      <c r="I23" s="21">
        <v>-91.429076096670542</v>
      </c>
      <c r="J23" s="21">
        <v>175.44653067690706</v>
      </c>
      <c r="K23" s="21">
        <v>-69.347911440467215</v>
      </c>
      <c r="L23" s="21">
        <v>-335.4536870159227</v>
      </c>
      <c r="M23" s="21">
        <v>73.160865139305315</v>
      </c>
      <c r="N23" s="21">
        <v>27.452417723490726</v>
      </c>
      <c r="O23" s="21">
        <v>-26.035429823939921</v>
      </c>
      <c r="P23" s="21">
        <v>-296.98515622973355</v>
      </c>
      <c r="Q23" s="21">
        <v>-736.87632445464988</v>
      </c>
      <c r="R23" s="21">
        <v>7.6767132340301032</v>
      </c>
      <c r="S23" s="21">
        <v>340.42056422397945</v>
      </c>
      <c r="T23" s="21">
        <v>574.8958008340669</v>
      </c>
      <c r="U23" s="21">
        <v>272.36498317927544</v>
      </c>
      <c r="V23" s="21">
        <v>616.90228663287417</v>
      </c>
      <c r="W23" s="21">
        <v>368.11572116073512</v>
      </c>
      <c r="X23" s="21">
        <v>-595.86835685410188</v>
      </c>
      <c r="Y23" s="21">
        <v>-636.72129750651584</v>
      </c>
      <c r="Z23" s="21">
        <v>272.51399058494644</v>
      </c>
      <c r="AA23" s="21">
        <v>683.51001973717212</v>
      </c>
      <c r="AB23" s="21">
        <v>541.90330277998873</v>
      </c>
      <c r="AC23" s="21">
        <v>-265.10169615000268</v>
      </c>
      <c r="AD23" s="21">
        <v>-206.10887717998048</v>
      </c>
      <c r="AE23" s="21">
        <v>-563.20219743135749</v>
      </c>
      <c r="AF23" s="21">
        <v>138.27873429109968</v>
      </c>
      <c r="AG23" s="21">
        <v>611.75902303003386</v>
      </c>
      <c r="AH23" s="21">
        <v>1492.0617113888147</v>
      </c>
      <c r="AI23" s="21">
        <v>2559.1424250200034</v>
      </c>
      <c r="AJ23" s="21">
        <v>809.54921139000726</v>
      </c>
      <c r="AK23" s="59">
        <v>-646.06774362000579</v>
      </c>
    </row>
    <row r="24" spans="1:37" s="18" customFormat="1" ht="11.25" customHeight="1">
      <c r="A24" s="19" t="s">
        <v>11</v>
      </c>
      <c r="B24" s="20" t="s">
        <v>12</v>
      </c>
      <c r="C24" s="21">
        <v>694.36387000000059</v>
      </c>
      <c r="D24" s="21">
        <v>720.35566000000063</v>
      </c>
      <c r="E24" s="21">
        <v>832.41834299999982</v>
      </c>
      <c r="F24" s="21">
        <v>922.53304399999934</v>
      </c>
      <c r="G24" s="21">
        <v>822.30407699999978</v>
      </c>
      <c r="H24" s="21">
        <v>677.39869899999894</v>
      </c>
      <c r="I24" s="21">
        <v>790.18675100000019</v>
      </c>
      <c r="J24" s="21">
        <v>1380.5961939999997</v>
      </c>
      <c r="K24" s="21">
        <v>1547.2242859999992</v>
      </c>
      <c r="L24" s="21">
        <v>1691.8702880000001</v>
      </c>
      <c r="M24" s="21">
        <v>1540.2256429999998</v>
      </c>
      <c r="N24" s="21">
        <v>1536.9803599999996</v>
      </c>
      <c r="O24" s="21">
        <v>1439.4856800000007</v>
      </c>
      <c r="P24" s="21">
        <v>1445.6300919999994</v>
      </c>
      <c r="Q24" s="21">
        <v>1530.911744</v>
      </c>
      <c r="R24" s="21">
        <v>1348.6356879999994</v>
      </c>
      <c r="S24" s="21">
        <v>1227.2983639999993</v>
      </c>
      <c r="T24" s="21">
        <v>1566.1547399999999</v>
      </c>
      <c r="U24" s="21">
        <v>1854.6694550000002</v>
      </c>
      <c r="V24" s="21">
        <v>2189.5512509999999</v>
      </c>
      <c r="W24" s="21">
        <v>2482.8087340000002</v>
      </c>
      <c r="X24" s="21">
        <v>2204.2690879999991</v>
      </c>
      <c r="Y24" s="21">
        <v>1668.6517519999998</v>
      </c>
      <c r="Z24" s="21">
        <v>1869.8031480000018</v>
      </c>
      <c r="AA24" s="21">
        <v>1815.9524429999992</v>
      </c>
      <c r="AB24" s="21">
        <v>1367.0411859999995</v>
      </c>
      <c r="AC24" s="21">
        <v>1231.6673519999986</v>
      </c>
      <c r="AD24" s="21">
        <v>996.71489000000111</v>
      </c>
      <c r="AE24" s="21">
        <v>859.63538100000005</v>
      </c>
      <c r="AF24" s="21">
        <v>604.43953599999895</v>
      </c>
      <c r="AG24" s="21">
        <v>891.69695999999931</v>
      </c>
      <c r="AH24" s="21">
        <v>887.1366769999986</v>
      </c>
      <c r="AI24" s="21">
        <v>581.20112299999801</v>
      </c>
      <c r="AJ24" s="21">
        <v>955.29310199999964</v>
      </c>
      <c r="AK24" s="59">
        <v>1773.5796649999993</v>
      </c>
    </row>
    <row r="25" spans="1:37" s="18" customFormat="1" ht="11.25" customHeight="1">
      <c r="A25" s="19" t="s">
        <v>13</v>
      </c>
      <c r="B25" s="20" t="s">
        <v>14</v>
      </c>
      <c r="C25" s="21">
        <v>288.91680678352714</v>
      </c>
      <c r="D25" s="21">
        <v>60.452063708210062</v>
      </c>
      <c r="E25" s="21">
        <v>77.027603411815335</v>
      </c>
      <c r="F25" s="21">
        <v>173.91282439671511</v>
      </c>
      <c r="G25" s="21">
        <v>262.53542210124806</v>
      </c>
      <c r="H25" s="21">
        <v>325.83114293639835</v>
      </c>
      <c r="I25" s="21">
        <v>424.05208755344427</v>
      </c>
      <c r="J25" s="21">
        <v>462.78318938693326</v>
      </c>
      <c r="K25" s="21">
        <v>244.56063455494689</v>
      </c>
      <c r="L25" s="21">
        <v>252.98392908106609</v>
      </c>
      <c r="M25" s="21">
        <v>385.58239151129624</v>
      </c>
      <c r="N25" s="21">
        <v>249.945702875758</v>
      </c>
      <c r="O25" s="21">
        <v>202.81581315561573</v>
      </c>
      <c r="P25" s="21">
        <v>180.47834894622383</v>
      </c>
      <c r="Q25" s="21">
        <v>195.90356870988228</v>
      </c>
      <c r="R25" s="21">
        <v>193.4029466620002</v>
      </c>
      <c r="S25" s="21">
        <v>149.50743013992724</v>
      </c>
      <c r="T25" s="21">
        <v>329.5040238785848</v>
      </c>
      <c r="U25" s="21">
        <v>55.408593079694128</v>
      </c>
      <c r="V25" s="21">
        <v>-391.32811313175023</v>
      </c>
      <c r="W25" s="21">
        <v>-339.90472595525807</v>
      </c>
      <c r="X25" s="21">
        <v>-438.50145344607517</v>
      </c>
      <c r="Y25" s="21">
        <v>-530.14191035711974</v>
      </c>
      <c r="Z25" s="21">
        <v>-604.17327048656205</v>
      </c>
      <c r="AA25" s="21">
        <v>99.650415930602094</v>
      </c>
      <c r="AB25" s="21">
        <v>130.18500885920184</v>
      </c>
      <c r="AC25" s="21">
        <v>137.53850897970756</v>
      </c>
      <c r="AD25" s="21">
        <v>135.80745652490873</v>
      </c>
      <c r="AE25" s="21">
        <v>130.53095018601289</v>
      </c>
      <c r="AF25" s="21">
        <v>-70.709020888713667</v>
      </c>
      <c r="AG25" s="21">
        <v>-31.914059513624807</v>
      </c>
      <c r="AH25" s="21">
        <v>40.808259993332967</v>
      </c>
      <c r="AI25" s="21">
        <v>71.054698610838841</v>
      </c>
      <c r="AJ25" s="21">
        <v>152.43548086460601</v>
      </c>
      <c r="AK25" s="59">
        <v>184.19570431548368</v>
      </c>
    </row>
    <row r="26" spans="1:37" s="18" customFormat="1" ht="11.25" customHeight="1">
      <c r="A26" s="19" t="s">
        <v>15</v>
      </c>
      <c r="B26" s="20" t="s">
        <v>16</v>
      </c>
      <c r="C26" s="21">
        <v>205.5475895699999</v>
      </c>
      <c r="D26" s="21">
        <v>356.51051876999998</v>
      </c>
      <c r="E26" s="21">
        <v>534.14815183999985</v>
      </c>
      <c r="F26" s="21">
        <v>283.96087334999993</v>
      </c>
      <c r="G26" s="21">
        <v>-473.8362156200003</v>
      </c>
      <c r="H26" s="21">
        <v>-2657.1038839199996</v>
      </c>
      <c r="I26" s="21">
        <v>-2429.8178133199999</v>
      </c>
      <c r="J26" s="21">
        <v>-2241.3248103500005</v>
      </c>
      <c r="K26" s="21">
        <v>247.27727021999999</v>
      </c>
      <c r="L26" s="21">
        <v>-168.44519700000183</v>
      </c>
      <c r="M26" s="21">
        <v>-2283.0999999999995</v>
      </c>
      <c r="N26" s="21">
        <v>-332.89999999999964</v>
      </c>
      <c r="O26" s="21">
        <v>1322.6999999999989</v>
      </c>
      <c r="P26" s="21">
        <v>2935.3000000000015</v>
      </c>
      <c r="Q26" s="21">
        <v>3436.6</v>
      </c>
      <c r="R26" s="21">
        <v>2003.4000000000005</v>
      </c>
      <c r="S26" s="21">
        <v>-807.90000000000055</v>
      </c>
      <c r="T26" s="21">
        <v>-2271.8999999999987</v>
      </c>
      <c r="U26" s="21">
        <v>-1878.2999999999993</v>
      </c>
      <c r="V26" s="21">
        <v>-1054.2000000000007</v>
      </c>
      <c r="W26" s="21">
        <v>21.500000000000909</v>
      </c>
      <c r="X26" s="21">
        <v>617.67388282000047</v>
      </c>
      <c r="Y26" s="21">
        <v>-1463.7934706899996</v>
      </c>
      <c r="Z26" s="21">
        <v>-1705.0573952899995</v>
      </c>
      <c r="AA26" s="21">
        <v>1627.4504837199993</v>
      </c>
      <c r="AB26" s="21">
        <v>1157.9063900000019</v>
      </c>
      <c r="AC26" s="21">
        <v>587.30273709000085</v>
      </c>
      <c r="AD26" s="21">
        <v>737.32141921000311</v>
      </c>
      <c r="AE26" s="21">
        <v>609.85738656000103</v>
      </c>
      <c r="AF26" s="21">
        <v>155.5356980400029</v>
      </c>
      <c r="AG26" s="21">
        <v>401.38748150999891</v>
      </c>
      <c r="AH26" s="21">
        <v>1173.3116450899997</v>
      </c>
      <c r="AI26" s="21">
        <v>1564.0097850699995</v>
      </c>
      <c r="AJ26" s="21">
        <v>144.77106934999756</v>
      </c>
      <c r="AK26" s="59">
        <v>-185.78757420999864</v>
      </c>
    </row>
    <row r="27" spans="1:37" s="22" customFormat="1" ht="11.25" customHeight="1">
      <c r="A27" s="19" t="s">
        <v>17</v>
      </c>
      <c r="B27" s="20" t="s">
        <v>18</v>
      </c>
      <c r="C27" s="21">
        <v>43.371000000000095</v>
      </c>
      <c r="D27" s="21">
        <v>44.060999999999694</v>
      </c>
      <c r="E27" s="21">
        <v>41.567000000000462</v>
      </c>
      <c r="F27" s="21">
        <v>34.06414229999973</v>
      </c>
      <c r="G27" s="21">
        <v>60.305986209999901</v>
      </c>
      <c r="H27" s="21">
        <v>60.194034280000324</v>
      </c>
      <c r="I27" s="21">
        <v>-0.29137930000024426</v>
      </c>
      <c r="J27" s="21">
        <v>-28.450334299999668</v>
      </c>
      <c r="K27" s="21">
        <v>-39.772693399999753</v>
      </c>
      <c r="L27" s="21">
        <v>-1.4031219799999235</v>
      </c>
      <c r="M27" s="21">
        <v>1.7857622299998184</v>
      </c>
      <c r="N27" s="21">
        <v>-10.235987040000509</v>
      </c>
      <c r="O27" s="21">
        <v>55.723255910000262</v>
      </c>
      <c r="P27" s="21">
        <v>112.84976680999989</v>
      </c>
      <c r="Q27" s="21">
        <v>136.48063537000007</v>
      </c>
      <c r="R27" s="21">
        <v>120.18864674000088</v>
      </c>
      <c r="S27" s="21">
        <v>68.784888140000476</v>
      </c>
      <c r="T27" s="21">
        <v>32.733626970001751</v>
      </c>
      <c r="U27" s="21">
        <v>63.747940550000749</v>
      </c>
      <c r="V27" s="21">
        <v>29.428350629999841</v>
      </c>
      <c r="W27" s="21">
        <v>54.869326760000149</v>
      </c>
      <c r="X27" s="21">
        <v>46.945821089999299</v>
      </c>
      <c r="Y27" s="21">
        <v>241.08552499999951</v>
      </c>
      <c r="Z27" s="21">
        <v>-129.87823800000024</v>
      </c>
      <c r="AA27" s="21">
        <v>-145.47695699999895</v>
      </c>
      <c r="AB27" s="21">
        <v>33.598555000000488</v>
      </c>
      <c r="AC27" s="21">
        <v>106.38923599999998</v>
      </c>
      <c r="AD27" s="21">
        <v>105.34576500000003</v>
      </c>
      <c r="AE27" s="21">
        <v>-81.250002999999197</v>
      </c>
      <c r="AF27" s="21">
        <v>-7.22240900000088</v>
      </c>
      <c r="AG27" s="21">
        <v>63.707269000000451</v>
      </c>
      <c r="AH27" s="21">
        <v>-71.624831999999515</v>
      </c>
      <c r="AI27" s="21">
        <v>209.79786000000058</v>
      </c>
      <c r="AJ27" s="21">
        <v>200.28414799999882</v>
      </c>
      <c r="AK27" s="59">
        <v>212.7778700000008</v>
      </c>
    </row>
    <row r="28" spans="1:37" s="22" customFormat="1" ht="15" customHeight="1">
      <c r="A28" s="19" t="s">
        <v>36</v>
      </c>
      <c r="B28" s="20" t="s">
        <v>37</v>
      </c>
      <c r="C28" s="21" t="s">
        <v>47</v>
      </c>
      <c r="D28" s="21" t="s">
        <v>47</v>
      </c>
      <c r="E28" s="21" t="s">
        <v>47</v>
      </c>
      <c r="F28" s="21" t="s">
        <v>47</v>
      </c>
      <c r="G28" s="21" t="s">
        <v>47</v>
      </c>
      <c r="H28" s="21" t="s">
        <v>47</v>
      </c>
      <c r="I28" s="21" t="s">
        <v>47</v>
      </c>
      <c r="J28" s="21" t="s">
        <v>47</v>
      </c>
      <c r="K28" s="21" t="s">
        <v>47</v>
      </c>
      <c r="L28" s="21" t="s">
        <v>47</v>
      </c>
      <c r="M28" s="21" t="s">
        <v>47</v>
      </c>
      <c r="N28" s="21" t="s">
        <v>47</v>
      </c>
      <c r="O28" s="21" t="s">
        <v>47</v>
      </c>
      <c r="P28" s="21" t="s">
        <v>47</v>
      </c>
      <c r="Q28" s="21" t="s">
        <v>47</v>
      </c>
      <c r="R28" s="21" t="s">
        <v>47</v>
      </c>
      <c r="S28" s="21" t="s">
        <v>47</v>
      </c>
      <c r="T28" s="21" t="s">
        <v>47</v>
      </c>
      <c r="U28" s="21" t="s">
        <v>47</v>
      </c>
      <c r="V28" s="21" t="s">
        <v>47</v>
      </c>
      <c r="W28" s="21" t="s">
        <v>47</v>
      </c>
      <c r="X28" s="21" t="s">
        <v>47</v>
      </c>
      <c r="Y28" s="21" t="s">
        <v>47</v>
      </c>
      <c r="Z28" s="21" t="s">
        <v>47</v>
      </c>
      <c r="AA28" s="21" t="s">
        <v>47</v>
      </c>
      <c r="AB28" s="21" t="s">
        <v>47</v>
      </c>
      <c r="AC28" s="21" t="s">
        <v>47</v>
      </c>
      <c r="AD28" s="21" t="s">
        <v>47</v>
      </c>
      <c r="AE28" s="21" t="s">
        <v>47</v>
      </c>
      <c r="AF28" s="21" t="s">
        <v>47</v>
      </c>
      <c r="AG28" s="21" t="s">
        <v>47</v>
      </c>
      <c r="AH28" s="21" t="s">
        <v>47</v>
      </c>
      <c r="AI28" s="21" t="s">
        <v>47</v>
      </c>
      <c r="AJ28" s="21" t="s">
        <v>47</v>
      </c>
      <c r="AK28" s="59" t="s">
        <v>47</v>
      </c>
    </row>
    <row r="29" spans="1:37" s="22" customFormat="1" ht="11.25" customHeight="1">
      <c r="A29" s="19" t="s">
        <v>38</v>
      </c>
      <c r="B29" s="20" t="s">
        <v>39</v>
      </c>
      <c r="C29" s="21" t="s">
        <v>47</v>
      </c>
      <c r="D29" s="21" t="s">
        <v>47</v>
      </c>
      <c r="E29" s="21" t="s">
        <v>47</v>
      </c>
      <c r="F29" s="21" t="s">
        <v>47</v>
      </c>
      <c r="G29" s="21" t="s">
        <v>47</v>
      </c>
      <c r="H29" s="21" t="s">
        <v>47</v>
      </c>
      <c r="I29" s="21" t="s">
        <v>47</v>
      </c>
      <c r="J29" s="21" t="s">
        <v>47</v>
      </c>
      <c r="K29" s="21" t="s">
        <v>47</v>
      </c>
      <c r="L29" s="21" t="s">
        <v>47</v>
      </c>
      <c r="M29" s="21" t="s">
        <v>47</v>
      </c>
      <c r="N29" s="21" t="s">
        <v>47</v>
      </c>
      <c r="O29" s="21" t="s">
        <v>47</v>
      </c>
      <c r="P29" s="21" t="s">
        <v>47</v>
      </c>
      <c r="Q29" s="21" t="s">
        <v>47</v>
      </c>
      <c r="R29" s="21" t="s">
        <v>47</v>
      </c>
      <c r="S29" s="21" t="s">
        <v>47</v>
      </c>
      <c r="T29" s="21" t="s">
        <v>47</v>
      </c>
      <c r="U29" s="21" t="s">
        <v>47</v>
      </c>
      <c r="V29" s="21" t="s">
        <v>47</v>
      </c>
      <c r="W29" s="21" t="s">
        <v>47</v>
      </c>
      <c r="X29" s="21" t="s">
        <v>47</v>
      </c>
      <c r="Y29" s="21" t="s">
        <v>47</v>
      </c>
      <c r="Z29" s="21" t="s">
        <v>47</v>
      </c>
      <c r="AA29" s="21" t="s">
        <v>47</v>
      </c>
      <c r="AB29" s="21" t="s">
        <v>47</v>
      </c>
      <c r="AC29" s="21" t="s">
        <v>47</v>
      </c>
      <c r="AD29" s="21" t="s">
        <v>47</v>
      </c>
      <c r="AE29" s="21" t="s">
        <v>47</v>
      </c>
      <c r="AF29" s="21" t="s">
        <v>47</v>
      </c>
      <c r="AG29" s="21" t="s">
        <v>47</v>
      </c>
      <c r="AH29" s="21" t="s">
        <v>47</v>
      </c>
      <c r="AI29" s="21" t="s">
        <v>47</v>
      </c>
      <c r="AJ29" s="21" t="s">
        <v>47</v>
      </c>
      <c r="AK29" s="59" t="s">
        <v>47</v>
      </c>
    </row>
    <row r="30" spans="1:37" s="18" customFormat="1" ht="25.5" customHeight="1">
      <c r="A30" s="23" t="s">
        <v>35</v>
      </c>
      <c r="B30" s="24" t="s">
        <v>34</v>
      </c>
      <c r="C30" s="17">
        <v>12623.835721238764</v>
      </c>
      <c r="D30" s="17">
        <v>14714.733518539695</v>
      </c>
      <c r="E30" s="17">
        <v>18143.810721320882</v>
      </c>
      <c r="F30" s="17">
        <v>20324.089531384125</v>
      </c>
      <c r="G30" s="17">
        <v>20449.222141706006</v>
      </c>
      <c r="H30" s="17">
        <v>18358.43587596362</v>
      </c>
      <c r="I30" s="17">
        <v>16291.080303810964</v>
      </c>
      <c r="J30" s="17">
        <v>15784.523344447698</v>
      </c>
      <c r="K30" s="17">
        <v>16993.853948595624</v>
      </c>
      <c r="L30" s="17">
        <v>15763.652525734326</v>
      </c>
      <c r="M30" s="17">
        <v>12040.843463209647</v>
      </c>
      <c r="N30" s="17">
        <v>14454.026712085579</v>
      </c>
      <c r="O30" s="17">
        <v>14875.169731410508</v>
      </c>
      <c r="P30" s="17">
        <v>18037.818676724117</v>
      </c>
      <c r="Q30" s="17">
        <v>17854.050333464773</v>
      </c>
      <c r="R30" s="17">
        <v>15548.427192876967</v>
      </c>
      <c r="S30" s="17">
        <v>13786.064260281471</v>
      </c>
      <c r="T30" s="17">
        <v>11580.313667160524</v>
      </c>
      <c r="U30" s="17">
        <v>14089.097859477824</v>
      </c>
      <c r="V30" s="17">
        <v>17815.976478725548</v>
      </c>
      <c r="W30" s="17">
        <v>24829.408807858512</v>
      </c>
      <c r="X30" s="17">
        <v>25100.588070327314</v>
      </c>
      <c r="Y30" s="17">
        <v>16872.766170117346</v>
      </c>
      <c r="Z30" s="17">
        <v>17087.476005588793</v>
      </c>
      <c r="AA30" s="17">
        <v>21923.367777962325</v>
      </c>
      <c r="AB30" s="17">
        <v>17667.692266513299</v>
      </c>
      <c r="AC30" s="17">
        <v>20833.920179346962</v>
      </c>
      <c r="AD30" s="17">
        <v>20393.117669045161</v>
      </c>
      <c r="AE30" s="17">
        <v>16494.347267764162</v>
      </c>
      <c r="AF30" s="17">
        <v>17035.257614429684</v>
      </c>
      <c r="AG30" s="17">
        <v>20855.875649197384</v>
      </c>
      <c r="AH30" s="17">
        <v>15333.327751085368</v>
      </c>
      <c r="AI30" s="17">
        <v>26210.181484165929</v>
      </c>
      <c r="AJ30" s="17">
        <v>29294.675829661042</v>
      </c>
      <c r="AK30" s="58">
        <v>22012.595414193205</v>
      </c>
    </row>
    <row r="31" spans="1:37" s="18" customFormat="1" ht="11.25" customHeight="1">
      <c r="A31" s="19" t="s">
        <v>0</v>
      </c>
      <c r="B31" s="20" t="s">
        <v>1</v>
      </c>
      <c r="C31" s="21">
        <v>5.2788435335271835</v>
      </c>
      <c r="D31" s="21">
        <v>-0.55921887178999541</v>
      </c>
      <c r="E31" s="21">
        <v>17.532541641815275</v>
      </c>
      <c r="F31" s="21">
        <v>4.2437644067151954</v>
      </c>
      <c r="G31" s="21">
        <v>5.1052797312480678</v>
      </c>
      <c r="H31" s="21">
        <v>-23.174536383601527</v>
      </c>
      <c r="I31" s="21">
        <v>-30.9780717265558</v>
      </c>
      <c r="J31" s="21">
        <v>-39.927979713066762</v>
      </c>
      <c r="K31" s="21">
        <v>-29.061100225053124</v>
      </c>
      <c r="L31" s="21">
        <v>15.741752451066198</v>
      </c>
      <c r="M31" s="21">
        <v>4.7912514812961788</v>
      </c>
      <c r="N31" s="21">
        <v>5.3856346057581526</v>
      </c>
      <c r="O31" s="21">
        <v>58.043959825615701</v>
      </c>
      <c r="P31" s="21">
        <v>63.348631946223875</v>
      </c>
      <c r="Q31" s="21">
        <v>-502.22094857011786</v>
      </c>
      <c r="R31" s="21">
        <v>-1401.3446567379999</v>
      </c>
      <c r="S31" s="21">
        <v>910.7966512399272</v>
      </c>
      <c r="T31" s="21">
        <v>700.97347819858476</v>
      </c>
      <c r="U31" s="21">
        <v>1231.2195281396941</v>
      </c>
      <c r="V31" s="21">
        <v>770.32749653824999</v>
      </c>
      <c r="W31" s="21">
        <v>-629.94265434525812</v>
      </c>
      <c r="X31" s="21">
        <v>-5373.9513523760743</v>
      </c>
      <c r="Y31" s="21">
        <v>2011.7311573728807</v>
      </c>
      <c r="Z31" s="21">
        <v>432.82855215343812</v>
      </c>
      <c r="AA31" s="21">
        <v>-166.50152545024713</v>
      </c>
      <c r="AB31" s="21">
        <v>955.95206728987171</v>
      </c>
      <c r="AC31" s="21">
        <v>163.34473966730309</v>
      </c>
      <c r="AD31" s="21">
        <v>1243.0407746390458</v>
      </c>
      <c r="AE31" s="21">
        <v>-722.26278203357401</v>
      </c>
      <c r="AF31" s="21">
        <v>583.4748418600326</v>
      </c>
      <c r="AG31" s="21">
        <v>1461.8510776896189</v>
      </c>
      <c r="AH31" s="21">
        <v>-1750.125078789021</v>
      </c>
      <c r="AI31" s="21">
        <v>2247.2640802262722</v>
      </c>
      <c r="AJ31" s="21">
        <v>829.46711957741013</v>
      </c>
      <c r="AK31" s="59">
        <v>1165.6271159385628</v>
      </c>
    </row>
    <row r="32" spans="1:37" s="18" customFormat="1" ht="11.25" hidden="1" customHeight="1" outlineLevel="1">
      <c r="A32" s="19" t="s">
        <v>2</v>
      </c>
      <c r="B32" s="20" t="s">
        <v>3</v>
      </c>
      <c r="C32" s="21" t="s">
        <v>47</v>
      </c>
      <c r="D32" s="21" t="s">
        <v>47</v>
      </c>
      <c r="E32" s="21" t="s">
        <v>47</v>
      </c>
      <c r="F32" s="21" t="s">
        <v>47</v>
      </c>
      <c r="G32" s="21" t="s">
        <v>47</v>
      </c>
      <c r="H32" s="21" t="s">
        <v>47</v>
      </c>
      <c r="I32" s="21" t="s">
        <v>47</v>
      </c>
      <c r="J32" s="21" t="s">
        <v>47</v>
      </c>
      <c r="K32" s="21" t="s">
        <v>47</v>
      </c>
      <c r="L32" s="21" t="s">
        <v>47</v>
      </c>
      <c r="M32" s="21" t="s">
        <v>47</v>
      </c>
      <c r="N32" s="21" t="s">
        <v>47</v>
      </c>
      <c r="O32" s="21" t="s">
        <v>47</v>
      </c>
      <c r="P32" s="21" t="s">
        <v>47</v>
      </c>
      <c r="Q32" s="21" t="s">
        <v>47</v>
      </c>
      <c r="R32" s="21" t="s">
        <v>47</v>
      </c>
      <c r="S32" s="21" t="s">
        <v>47</v>
      </c>
      <c r="T32" s="21" t="s">
        <v>47</v>
      </c>
      <c r="U32" s="21" t="s">
        <v>47</v>
      </c>
      <c r="V32" s="21" t="s">
        <v>47</v>
      </c>
      <c r="W32" s="21" t="s">
        <v>47</v>
      </c>
      <c r="X32" s="21" t="s">
        <v>47</v>
      </c>
      <c r="Y32" s="21" t="s">
        <v>47</v>
      </c>
      <c r="Z32" s="21" t="s">
        <v>47</v>
      </c>
      <c r="AA32" s="21" t="s">
        <v>47</v>
      </c>
      <c r="AB32" s="21" t="s">
        <v>47</v>
      </c>
      <c r="AC32" s="21" t="s">
        <v>47</v>
      </c>
      <c r="AD32" s="21" t="s">
        <v>47</v>
      </c>
      <c r="AE32" s="21" t="s">
        <v>47</v>
      </c>
      <c r="AF32" s="21" t="s">
        <v>47</v>
      </c>
      <c r="AG32" s="21" t="s">
        <v>47</v>
      </c>
      <c r="AH32" s="21" t="s">
        <v>47</v>
      </c>
      <c r="AI32" s="21" t="s">
        <v>47</v>
      </c>
      <c r="AJ32" s="21" t="s">
        <v>47</v>
      </c>
      <c r="AK32" s="59" t="s">
        <v>47</v>
      </c>
    </row>
    <row r="33" spans="1:37" s="18" customFormat="1" ht="11.25" customHeight="1" collapsed="1">
      <c r="A33" s="19" t="s">
        <v>4</v>
      </c>
      <c r="B33" s="20" t="s">
        <v>5</v>
      </c>
      <c r="C33" s="21">
        <v>-0.38614349876805298</v>
      </c>
      <c r="D33" s="21">
        <v>3.6713461783409201E-2</v>
      </c>
      <c r="E33" s="21">
        <v>-0.72378186288458901</v>
      </c>
      <c r="F33" s="21">
        <v>-8.7746055902247197E-2</v>
      </c>
      <c r="G33" s="21">
        <v>-3.01912253515964E-2</v>
      </c>
      <c r="H33" s="21">
        <v>-2.7798445731610701E-2</v>
      </c>
      <c r="I33" s="21">
        <v>0.23573554737786001</v>
      </c>
      <c r="J33" s="21">
        <v>1.3158495818870599</v>
      </c>
      <c r="K33" s="21">
        <v>1.63856548197667</v>
      </c>
      <c r="L33" s="21">
        <v>-1.16779307018426</v>
      </c>
      <c r="M33" s="21">
        <v>-0.32976414077301103</v>
      </c>
      <c r="N33" s="21">
        <v>-0.15752263322740401</v>
      </c>
      <c r="O33" s="21">
        <v>-4.2828649395136997</v>
      </c>
      <c r="P33" s="21">
        <v>-7.2425312807774471</v>
      </c>
      <c r="Q33" s="21">
        <v>-2.3513131898501598</v>
      </c>
      <c r="R33" s="21" t="s">
        <v>47</v>
      </c>
      <c r="S33" s="21" t="s">
        <v>47</v>
      </c>
      <c r="T33" s="21" t="s">
        <v>47</v>
      </c>
      <c r="U33" s="21" t="s">
        <v>47</v>
      </c>
      <c r="V33" s="21" t="s">
        <v>47</v>
      </c>
      <c r="W33" s="21" t="s">
        <v>47</v>
      </c>
      <c r="X33" s="21" t="s">
        <v>47</v>
      </c>
      <c r="Y33" s="21" t="s">
        <v>47</v>
      </c>
      <c r="Z33" s="21" t="s">
        <v>47</v>
      </c>
      <c r="AA33" s="21">
        <v>-9.3463174291505311</v>
      </c>
      <c r="AB33" s="21">
        <v>130.72916597932988</v>
      </c>
      <c r="AC33" s="21">
        <v>20.850761902404223</v>
      </c>
      <c r="AD33" s="21">
        <v>168.74639067586295</v>
      </c>
      <c r="AE33" s="21">
        <v>-96.025828160413056</v>
      </c>
      <c r="AF33" s="21">
        <v>70.627473241253782</v>
      </c>
      <c r="AG33" s="21">
        <v>236.54872485675654</v>
      </c>
      <c r="AH33" s="21">
        <v>-243.65220179764597</v>
      </c>
      <c r="AI33" s="21">
        <v>326.55740368456645</v>
      </c>
      <c r="AJ33" s="21">
        <v>103.83452971719592</v>
      </c>
      <c r="AK33" s="59">
        <v>111.76941964692129</v>
      </c>
    </row>
    <row r="34" spans="1:37" s="18" customFormat="1" ht="11.25" hidden="1" customHeight="1" outlineLevel="1">
      <c r="A34" s="19" t="s">
        <v>6</v>
      </c>
      <c r="B34" s="20" t="s">
        <v>7</v>
      </c>
      <c r="C34" s="21" t="s">
        <v>47</v>
      </c>
      <c r="D34" s="21" t="s">
        <v>47</v>
      </c>
      <c r="E34" s="21" t="s">
        <v>47</v>
      </c>
      <c r="F34" s="21" t="s">
        <v>47</v>
      </c>
      <c r="G34" s="21" t="s">
        <v>47</v>
      </c>
      <c r="H34" s="21" t="s">
        <v>47</v>
      </c>
      <c r="I34" s="21" t="s">
        <v>47</v>
      </c>
      <c r="J34" s="21" t="s">
        <v>47</v>
      </c>
      <c r="K34" s="21" t="s">
        <v>47</v>
      </c>
      <c r="L34" s="21" t="s">
        <v>47</v>
      </c>
      <c r="M34" s="21" t="s">
        <v>47</v>
      </c>
      <c r="N34" s="21" t="s">
        <v>47</v>
      </c>
      <c r="O34" s="21" t="s">
        <v>47</v>
      </c>
      <c r="P34" s="21" t="s">
        <v>47</v>
      </c>
      <c r="Q34" s="21" t="s">
        <v>47</v>
      </c>
      <c r="R34" s="21" t="s">
        <v>47</v>
      </c>
      <c r="S34" s="21" t="s">
        <v>47</v>
      </c>
      <c r="T34" s="21" t="s">
        <v>47</v>
      </c>
      <c r="U34" s="21" t="s">
        <v>47</v>
      </c>
      <c r="V34" s="21" t="s">
        <v>47</v>
      </c>
      <c r="W34" s="21" t="s">
        <v>47</v>
      </c>
      <c r="X34" s="21" t="s">
        <v>47</v>
      </c>
      <c r="Y34" s="21" t="s">
        <v>47</v>
      </c>
      <c r="Z34" s="21" t="s">
        <v>47</v>
      </c>
      <c r="AA34" s="21" t="s">
        <v>47</v>
      </c>
      <c r="AB34" s="21" t="s">
        <v>47</v>
      </c>
      <c r="AC34" s="21" t="s">
        <v>47</v>
      </c>
      <c r="AD34" s="21" t="s">
        <v>47</v>
      </c>
      <c r="AE34" s="21" t="s">
        <v>47</v>
      </c>
      <c r="AF34" s="21" t="s">
        <v>47</v>
      </c>
      <c r="AG34" s="21" t="s">
        <v>47</v>
      </c>
      <c r="AH34" s="21" t="s">
        <v>47</v>
      </c>
      <c r="AI34" s="21" t="s">
        <v>47</v>
      </c>
      <c r="AJ34" s="21" t="s">
        <v>47</v>
      </c>
      <c r="AK34" s="59" t="s">
        <v>47</v>
      </c>
    </row>
    <row r="35" spans="1:37" s="18" customFormat="1" ht="11.25" customHeight="1" collapsed="1">
      <c r="A35" s="19" t="s">
        <v>45</v>
      </c>
      <c r="B35" s="20" t="s">
        <v>46</v>
      </c>
      <c r="C35" s="21" t="str">
        <f>IF(AND(C32="–",C34="–"),"–",SUM(C32,C34))</f>
        <v>–</v>
      </c>
      <c r="D35" s="21" t="str">
        <f t="shared" ref="D35:AK35" si="2">IF(AND(D32="–",D34="–"),"–",SUM(D32,D34))</f>
        <v>–</v>
      </c>
      <c r="E35" s="21" t="str">
        <f t="shared" si="2"/>
        <v>–</v>
      </c>
      <c r="F35" s="21" t="str">
        <f t="shared" si="2"/>
        <v>–</v>
      </c>
      <c r="G35" s="21" t="str">
        <f t="shared" si="2"/>
        <v>–</v>
      </c>
      <c r="H35" s="21" t="str">
        <f t="shared" si="2"/>
        <v>–</v>
      </c>
      <c r="I35" s="21" t="str">
        <f t="shared" si="2"/>
        <v>–</v>
      </c>
      <c r="J35" s="21" t="str">
        <f t="shared" si="2"/>
        <v>–</v>
      </c>
      <c r="K35" s="21" t="str">
        <f t="shared" si="2"/>
        <v>–</v>
      </c>
      <c r="L35" s="21" t="str">
        <f t="shared" si="2"/>
        <v>–</v>
      </c>
      <c r="M35" s="21" t="str">
        <f t="shared" si="2"/>
        <v>–</v>
      </c>
      <c r="N35" s="21" t="str">
        <f t="shared" si="2"/>
        <v>–</v>
      </c>
      <c r="O35" s="21" t="str">
        <f t="shared" si="2"/>
        <v>–</v>
      </c>
      <c r="P35" s="21" t="str">
        <f t="shared" si="2"/>
        <v>–</v>
      </c>
      <c r="Q35" s="21" t="str">
        <f t="shared" si="2"/>
        <v>–</v>
      </c>
      <c r="R35" s="21" t="str">
        <f t="shared" si="2"/>
        <v>–</v>
      </c>
      <c r="S35" s="21" t="str">
        <f t="shared" si="2"/>
        <v>–</v>
      </c>
      <c r="T35" s="21" t="str">
        <f t="shared" si="2"/>
        <v>–</v>
      </c>
      <c r="U35" s="21" t="str">
        <f t="shared" si="2"/>
        <v>–</v>
      </c>
      <c r="V35" s="21" t="str">
        <f t="shared" si="2"/>
        <v>–</v>
      </c>
      <c r="W35" s="21" t="str">
        <f t="shared" si="2"/>
        <v>–</v>
      </c>
      <c r="X35" s="21" t="str">
        <f t="shared" si="2"/>
        <v>–</v>
      </c>
      <c r="Y35" s="21" t="str">
        <f t="shared" si="2"/>
        <v>–</v>
      </c>
      <c r="Z35" s="21" t="str">
        <f t="shared" si="2"/>
        <v>–</v>
      </c>
      <c r="AA35" s="21" t="str">
        <f t="shared" si="2"/>
        <v>–</v>
      </c>
      <c r="AB35" s="21" t="str">
        <f t="shared" si="2"/>
        <v>–</v>
      </c>
      <c r="AC35" s="21" t="str">
        <f t="shared" si="2"/>
        <v>–</v>
      </c>
      <c r="AD35" s="21" t="str">
        <f t="shared" si="2"/>
        <v>–</v>
      </c>
      <c r="AE35" s="21" t="str">
        <f t="shared" si="2"/>
        <v>–</v>
      </c>
      <c r="AF35" s="21" t="str">
        <f t="shared" si="2"/>
        <v>–</v>
      </c>
      <c r="AG35" s="21" t="str">
        <f t="shared" si="2"/>
        <v>–</v>
      </c>
      <c r="AH35" s="21" t="str">
        <f t="shared" si="2"/>
        <v>–</v>
      </c>
      <c r="AI35" s="21" t="str">
        <f t="shared" si="2"/>
        <v>–</v>
      </c>
      <c r="AJ35" s="21" t="str">
        <f t="shared" si="2"/>
        <v>–</v>
      </c>
      <c r="AK35" s="59" t="str">
        <f t="shared" si="2"/>
        <v>–</v>
      </c>
    </row>
    <row r="36" spans="1:37" s="18" customFormat="1" ht="11.25" customHeight="1">
      <c r="A36" s="19" t="s">
        <v>8</v>
      </c>
      <c r="B36" s="20" t="s">
        <v>9</v>
      </c>
      <c r="C36" s="21">
        <v>1221.2385749254245</v>
      </c>
      <c r="D36" s="21">
        <v>1772.6821755630754</v>
      </c>
      <c r="E36" s="21">
        <v>1972.7248518359156</v>
      </c>
      <c r="F36" s="21">
        <v>2245.7477091017208</v>
      </c>
      <c r="G36" s="21">
        <v>2750.6172699311137</v>
      </c>
      <c r="H36" s="21">
        <v>2409.8333930915651</v>
      </c>
      <c r="I36" s="21">
        <v>2164.3490879349665</v>
      </c>
      <c r="J36" s="21">
        <v>2042.4005522373227</v>
      </c>
      <c r="K36" s="21">
        <v>10561.754067170488</v>
      </c>
      <c r="L36" s="21">
        <v>11574.645637471407</v>
      </c>
      <c r="M36" s="21">
        <v>22605.121746156532</v>
      </c>
      <c r="N36" s="21">
        <v>15151.188480069408</v>
      </c>
      <c r="O36" s="21">
        <v>32237.085970219065</v>
      </c>
      <c r="P36" s="21">
        <v>5112.3052597239566</v>
      </c>
      <c r="Q36" s="21">
        <v>-33277.696430659569</v>
      </c>
      <c r="R36" s="21">
        <v>-40099</v>
      </c>
      <c r="S36" s="21">
        <v>31219.301279802516</v>
      </c>
      <c r="T36" s="21">
        <v>9469.9781989227904</v>
      </c>
      <c r="U36" s="21">
        <v>44132.729435237597</v>
      </c>
      <c r="V36" s="21">
        <v>24005.831027082819</v>
      </c>
      <c r="W36" s="21">
        <v>2856.3143109418425</v>
      </c>
      <c r="X36" s="21">
        <v>-91673.183154502665</v>
      </c>
      <c r="Y36" s="21">
        <v>46036.036487094105</v>
      </c>
      <c r="Z36" s="21">
        <v>7286.9359515861461</v>
      </c>
      <c r="AA36" s="21">
        <v>-12457.42862440184</v>
      </c>
      <c r="AB36" s="21">
        <v>34857.965474774326</v>
      </c>
      <c r="AC36" s="21">
        <v>31638.926046021723</v>
      </c>
      <c r="AD36" s="21">
        <v>41142.345214620254</v>
      </c>
      <c r="AE36" s="21">
        <v>-3785.8393535694345</v>
      </c>
      <c r="AF36" s="21">
        <v>22470.687888286604</v>
      </c>
      <c r="AG36" s="21">
        <v>53219.919011013568</v>
      </c>
      <c r="AH36" s="21">
        <v>-35666.990146954449</v>
      </c>
      <c r="AI36" s="21">
        <v>85858.119690327658</v>
      </c>
      <c r="AJ36" s="21">
        <v>33802.588760831393</v>
      </c>
      <c r="AK36" s="59">
        <v>76183.008928058247</v>
      </c>
    </row>
    <row r="37" spans="1:37" s="18" customFormat="1" ht="11.25" customHeight="1">
      <c r="A37" s="19" t="s">
        <v>25</v>
      </c>
      <c r="B37" s="20" t="s">
        <v>10</v>
      </c>
      <c r="C37" s="21">
        <v>-1.663032167619376</v>
      </c>
      <c r="D37" s="21">
        <v>-5.2384797086380032E-2</v>
      </c>
      <c r="E37" s="21">
        <v>-11.351544633869969</v>
      </c>
      <c r="F37" s="21">
        <v>-10.081926346503499</v>
      </c>
      <c r="G37" s="21">
        <v>-5.8914437235148247</v>
      </c>
      <c r="H37" s="21">
        <v>4.63314531170536</v>
      </c>
      <c r="I37" s="21">
        <v>-8.5898825837596586</v>
      </c>
      <c r="J37" s="21">
        <v>-49.107926676906068</v>
      </c>
      <c r="K37" s="21">
        <v>-12.673988559530812</v>
      </c>
      <c r="L37" s="21">
        <v>12.486800215919375</v>
      </c>
      <c r="M37" s="21">
        <v>-2.9467668693044411</v>
      </c>
      <c r="N37" s="21">
        <v>-27.688377333487455</v>
      </c>
      <c r="O37" s="21">
        <v>-23.351340776058596</v>
      </c>
      <c r="P37" s="21">
        <v>-8.9689574402649015</v>
      </c>
      <c r="Q37" s="21">
        <v>-52.889588525351471</v>
      </c>
      <c r="R37" s="21">
        <v>-231.38448707403086</v>
      </c>
      <c r="S37" s="21">
        <v>59.30899880601995</v>
      </c>
      <c r="T37" s="21">
        <v>-60.784846504065285</v>
      </c>
      <c r="U37" s="21">
        <v>-100.94030931927733</v>
      </c>
      <c r="V37" s="21">
        <v>-125.95233419287536</v>
      </c>
      <c r="W37" s="21">
        <v>-189.45564414073192</v>
      </c>
      <c r="X37" s="21">
        <v>-159.45034894589639</v>
      </c>
      <c r="Y37" s="21">
        <v>165.11207639651749</v>
      </c>
      <c r="Z37" s="21">
        <v>-48.00211568494646</v>
      </c>
      <c r="AA37" s="21">
        <v>-95.84048080717676</v>
      </c>
      <c r="AB37" s="21">
        <v>373.98130356000007</v>
      </c>
      <c r="AC37" s="21">
        <v>123.921705</v>
      </c>
      <c r="AD37" s="21">
        <v>501.98087299999997</v>
      </c>
      <c r="AE37" s="21">
        <v>-43.670361</v>
      </c>
      <c r="AF37" s="21">
        <v>59.058325000000004</v>
      </c>
      <c r="AG37" s="21">
        <v>319.7</v>
      </c>
      <c r="AH37" s="21">
        <v>-420.6</v>
      </c>
      <c r="AI37" s="21">
        <v>-827.2</v>
      </c>
      <c r="AJ37" s="21">
        <v>152.4</v>
      </c>
      <c r="AK37" s="59">
        <v>327.48</v>
      </c>
    </row>
    <row r="38" spans="1:37" s="18" customFormat="1" ht="11.25" customHeight="1">
      <c r="A38" s="19" t="s">
        <v>11</v>
      </c>
      <c r="B38" s="20" t="s">
        <v>12</v>
      </c>
      <c r="C38" s="21" t="s">
        <v>48</v>
      </c>
      <c r="D38" s="21" t="s">
        <v>48</v>
      </c>
      <c r="E38" s="21" t="s">
        <v>48</v>
      </c>
      <c r="F38" s="21">
        <v>-28</v>
      </c>
      <c r="G38" s="21">
        <v>9</v>
      </c>
      <c r="H38" s="21">
        <v>-2</v>
      </c>
      <c r="I38" s="21">
        <v>140</v>
      </c>
      <c r="J38" s="21">
        <v>90</v>
      </c>
      <c r="K38" s="21">
        <v>168</v>
      </c>
      <c r="L38" s="21">
        <v>234</v>
      </c>
      <c r="M38" s="21">
        <v>334</v>
      </c>
      <c r="N38" s="21">
        <v>361</v>
      </c>
      <c r="O38" s="21">
        <v>489.29999999999995</v>
      </c>
      <c r="P38" s="21">
        <v>565.1</v>
      </c>
      <c r="Q38" s="21">
        <v>-145.32788200000005</v>
      </c>
      <c r="R38" s="21">
        <v>-411.24071399999991</v>
      </c>
      <c r="S38" s="21">
        <v>529.48377299999993</v>
      </c>
      <c r="T38" s="21">
        <v>262.83104400000002</v>
      </c>
      <c r="U38" s="21">
        <v>513.03782999999999</v>
      </c>
      <c r="V38" s="21">
        <v>740.62845400000003</v>
      </c>
      <c r="W38" s="21">
        <v>318.31327799999997</v>
      </c>
      <c r="X38" s="21">
        <v>-3973.1093429999996</v>
      </c>
      <c r="Y38" s="21">
        <v>817.38399999999979</v>
      </c>
      <c r="Z38" s="21">
        <v>-120.91200000000049</v>
      </c>
      <c r="AA38" s="21">
        <v>614.4219999999998</v>
      </c>
      <c r="AB38" s="21">
        <v>1095.4720000000004</v>
      </c>
      <c r="AC38" s="21">
        <v>675.26900000000023</v>
      </c>
      <c r="AD38" s="21">
        <v>791.6929999999993</v>
      </c>
      <c r="AE38" s="21">
        <v>623.28399999999965</v>
      </c>
      <c r="AF38" s="21">
        <v>671.4789999999997</v>
      </c>
      <c r="AG38" s="21">
        <v>1181.6680000000006</v>
      </c>
      <c r="AH38" s="21">
        <v>5556.32</v>
      </c>
      <c r="AI38" s="21">
        <v>3520.212</v>
      </c>
      <c r="AJ38" s="21">
        <v>1703.796</v>
      </c>
      <c r="AK38" s="59">
        <v>2676.4870000000001</v>
      </c>
    </row>
    <row r="39" spans="1:37" s="18" customFormat="1" ht="11.25" customHeight="1">
      <c r="A39" s="19" t="s">
        <v>13</v>
      </c>
      <c r="B39" s="20" t="s">
        <v>14</v>
      </c>
      <c r="C39" s="21">
        <v>0.97805896647281565</v>
      </c>
      <c r="D39" s="21">
        <v>-0.1063833782100046</v>
      </c>
      <c r="E39" s="21">
        <v>3.0302433581847255</v>
      </c>
      <c r="F39" s="21">
        <v>0.67443259328480509</v>
      </c>
      <c r="G39" s="21">
        <v>0.77334026875193229</v>
      </c>
      <c r="H39" s="21">
        <v>-3.4078871163984688</v>
      </c>
      <c r="I39" s="21">
        <v>-4.8310007734441953</v>
      </c>
      <c r="J39" s="21">
        <v>-6.9360152869332339</v>
      </c>
      <c r="K39" s="21">
        <v>-5.6084947749468768</v>
      </c>
      <c r="L39" s="21">
        <v>3.2488975489338014</v>
      </c>
      <c r="M39" s="21">
        <v>1.0602815187038215</v>
      </c>
      <c r="N39" s="21">
        <v>0.7310563942418481</v>
      </c>
      <c r="O39" s="21">
        <v>9.9353731043843094</v>
      </c>
      <c r="P39" s="21">
        <v>11.034371383776115</v>
      </c>
      <c r="Q39" s="21">
        <v>-76.299920519882178</v>
      </c>
      <c r="R39" s="21">
        <v>-223.46600502200016</v>
      </c>
      <c r="S39" s="21">
        <v>79.487327660072822</v>
      </c>
      <c r="T39" s="21">
        <v>76.530864131415129</v>
      </c>
      <c r="U39" s="21">
        <v>126.96234570030587</v>
      </c>
      <c r="V39" s="21">
        <v>69.930219911750143</v>
      </c>
      <c r="W39" s="21">
        <v>-57.186104024742008</v>
      </c>
      <c r="X39" s="21">
        <v>-222.314115263925</v>
      </c>
      <c r="Y39" s="21">
        <v>56.515427687119647</v>
      </c>
      <c r="Z39" s="21">
        <v>6.9860537665619349</v>
      </c>
      <c r="AA39" s="21">
        <v>-2.3903086606023112</v>
      </c>
      <c r="AB39" s="21">
        <v>17.5532260007984</v>
      </c>
      <c r="AC39" s="21">
        <v>3.5535646002926593</v>
      </c>
      <c r="AD39" s="21">
        <v>34.026998625091267</v>
      </c>
      <c r="AE39" s="21">
        <v>-22.662689436012847</v>
      </c>
      <c r="AF39" s="21">
        <v>19.094046128713597</v>
      </c>
      <c r="AG39" s="21">
        <v>44.323566393624738</v>
      </c>
      <c r="AH39" s="21">
        <v>-52.64274198333262</v>
      </c>
      <c r="AI39" s="21">
        <v>71.227577549161012</v>
      </c>
      <c r="AJ39" s="21">
        <v>31.383367355393826</v>
      </c>
      <c r="AK39" s="59">
        <v>46.874320824515856</v>
      </c>
    </row>
    <row r="40" spans="1:37" s="18" customFormat="1" ht="11.25" customHeight="1">
      <c r="A40" s="19" t="s">
        <v>15</v>
      </c>
      <c r="B40" s="20" t="s">
        <v>16</v>
      </c>
      <c r="C40" s="21" t="s">
        <v>47</v>
      </c>
      <c r="D40" s="21" t="s">
        <v>47</v>
      </c>
      <c r="E40" s="21" t="s">
        <v>47</v>
      </c>
      <c r="F40" s="21" t="s">
        <v>47</v>
      </c>
      <c r="G40" s="21" t="s">
        <v>47</v>
      </c>
      <c r="H40" s="21" t="s">
        <v>47</v>
      </c>
      <c r="I40" s="21" t="s">
        <v>47</v>
      </c>
      <c r="J40" s="21" t="s">
        <v>47</v>
      </c>
      <c r="K40" s="21" t="s">
        <v>47</v>
      </c>
      <c r="L40" s="21" t="s">
        <v>47</v>
      </c>
      <c r="M40" s="21" t="s">
        <v>47</v>
      </c>
      <c r="N40" s="21" t="s">
        <v>47</v>
      </c>
      <c r="O40" s="21" t="s">
        <v>47</v>
      </c>
      <c r="P40" s="21" t="s">
        <v>47</v>
      </c>
      <c r="Q40" s="21" t="s">
        <v>47</v>
      </c>
      <c r="R40" s="21" t="s">
        <v>47</v>
      </c>
      <c r="S40" s="21" t="s">
        <v>47</v>
      </c>
      <c r="T40" s="21" t="s">
        <v>47</v>
      </c>
      <c r="U40" s="21" t="s">
        <v>47</v>
      </c>
      <c r="V40" s="21" t="s">
        <v>47</v>
      </c>
      <c r="W40" s="21" t="s">
        <v>47</v>
      </c>
      <c r="X40" s="21" t="s">
        <v>47</v>
      </c>
      <c r="Y40" s="21" t="s">
        <v>47</v>
      </c>
      <c r="Z40" s="21" t="s">
        <v>47</v>
      </c>
      <c r="AA40" s="21" t="s">
        <v>47</v>
      </c>
      <c r="AB40" s="21" t="s">
        <v>47</v>
      </c>
      <c r="AC40" s="21" t="s">
        <v>47</v>
      </c>
      <c r="AD40" s="21" t="s">
        <v>47</v>
      </c>
      <c r="AE40" s="21" t="s">
        <v>47</v>
      </c>
      <c r="AF40" s="21" t="s">
        <v>47</v>
      </c>
      <c r="AG40" s="21" t="s">
        <v>47</v>
      </c>
      <c r="AH40" s="21" t="s">
        <v>47</v>
      </c>
      <c r="AI40" s="21" t="s">
        <v>47</v>
      </c>
      <c r="AJ40" s="21" t="s">
        <v>47</v>
      </c>
      <c r="AK40" s="59" t="s">
        <v>47</v>
      </c>
    </row>
    <row r="41" spans="1:37" s="18" customFormat="1" ht="11.25" customHeight="1">
      <c r="A41" s="19" t="s">
        <v>17</v>
      </c>
      <c r="B41" s="20" t="s">
        <v>18</v>
      </c>
      <c r="C41" s="21" t="s">
        <v>48</v>
      </c>
      <c r="D41" s="21" t="s">
        <v>48</v>
      </c>
      <c r="E41" s="21" t="s">
        <v>48</v>
      </c>
      <c r="F41" s="21" t="s">
        <v>48</v>
      </c>
      <c r="G41" s="21" t="s">
        <v>48</v>
      </c>
      <c r="H41" s="21" t="s">
        <v>48</v>
      </c>
      <c r="I41" s="21" t="s">
        <v>48</v>
      </c>
      <c r="J41" s="21" t="s">
        <v>48</v>
      </c>
      <c r="K41" s="21" t="s">
        <v>48</v>
      </c>
      <c r="L41" s="21" t="s">
        <v>48</v>
      </c>
      <c r="M41" s="21" t="s">
        <v>48</v>
      </c>
      <c r="N41" s="21" t="s">
        <v>48</v>
      </c>
      <c r="O41" s="21" t="s">
        <v>48</v>
      </c>
      <c r="P41" s="21" t="s">
        <v>48</v>
      </c>
      <c r="Q41" s="21" t="s">
        <v>48</v>
      </c>
      <c r="R41" s="21" t="s">
        <v>48</v>
      </c>
      <c r="S41" s="21" t="s">
        <v>48</v>
      </c>
      <c r="T41" s="21" t="s">
        <v>48</v>
      </c>
      <c r="U41" s="21" t="s">
        <v>48</v>
      </c>
      <c r="V41" s="21" t="s">
        <v>48</v>
      </c>
      <c r="W41" s="21" t="s">
        <v>48</v>
      </c>
      <c r="X41" s="21" t="s">
        <v>48</v>
      </c>
      <c r="Y41" s="21" t="s">
        <v>48</v>
      </c>
      <c r="Z41" s="21" t="s">
        <v>48</v>
      </c>
      <c r="AA41" s="21" t="s">
        <v>48</v>
      </c>
      <c r="AB41" s="21" t="s">
        <v>48</v>
      </c>
      <c r="AC41" s="21" t="s">
        <v>48</v>
      </c>
      <c r="AD41" s="21" t="s">
        <v>48</v>
      </c>
      <c r="AE41" s="21" t="s">
        <v>48</v>
      </c>
      <c r="AF41" s="21" t="s">
        <v>48</v>
      </c>
      <c r="AG41" s="21" t="s">
        <v>48</v>
      </c>
      <c r="AH41" s="21" t="s">
        <v>48</v>
      </c>
      <c r="AI41" s="21" t="s">
        <v>48</v>
      </c>
      <c r="AJ41" s="21" t="s">
        <v>48</v>
      </c>
      <c r="AK41" s="59" t="s">
        <v>48</v>
      </c>
    </row>
    <row r="42" spans="1:37" s="18" customFormat="1" ht="12.75">
      <c r="A42" s="19" t="s">
        <v>36</v>
      </c>
      <c r="B42" s="20" t="s">
        <v>37</v>
      </c>
      <c r="C42" s="21" t="s">
        <v>47</v>
      </c>
      <c r="D42" s="21" t="s">
        <v>47</v>
      </c>
      <c r="E42" s="21" t="s">
        <v>47</v>
      </c>
      <c r="F42" s="21" t="s">
        <v>47</v>
      </c>
      <c r="G42" s="21" t="s">
        <v>47</v>
      </c>
      <c r="H42" s="21" t="s">
        <v>47</v>
      </c>
      <c r="I42" s="21" t="s">
        <v>47</v>
      </c>
      <c r="J42" s="21" t="s">
        <v>47</v>
      </c>
      <c r="K42" s="21" t="s">
        <v>47</v>
      </c>
      <c r="L42" s="21" t="s">
        <v>47</v>
      </c>
      <c r="M42" s="21" t="s">
        <v>47</v>
      </c>
      <c r="N42" s="21" t="s">
        <v>47</v>
      </c>
      <c r="O42" s="21" t="s">
        <v>47</v>
      </c>
      <c r="P42" s="21" t="s">
        <v>47</v>
      </c>
      <c r="Q42" s="21" t="s">
        <v>47</v>
      </c>
      <c r="R42" s="21" t="s">
        <v>47</v>
      </c>
      <c r="S42" s="21" t="s">
        <v>47</v>
      </c>
      <c r="T42" s="21" t="s">
        <v>47</v>
      </c>
      <c r="U42" s="21" t="s">
        <v>47</v>
      </c>
      <c r="V42" s="21" t="s">
        <v>47</v>
      </c>
      <c r="W42" s="21" t="s">
        <v>47</v>
      </c>
      <c r="X42" s="21" t="s">
        <v>47</v>
      </c>
      <c r="Y42" s="21" t="s">
        <v>47</v>
      </c>
      <c r="Z42" s="21" t="s">
        <v>47</v>
      </c>
      <c r="AA42" s="21" t="s">
        <v>47</v>
      </c>
      <c r="AB42" s="21" t="s">
        <v>47</v>
      </c>
      <c r="AC42" s="21" t="s">
        <v>47</v>
      </c>
      <c r="AD42" s="21" t="s">
        <v>47</v>
      </c>
      <c r="AE42" s="21" t="s">
        <v>47</v>
      </c>
      <c r="AF42" s="21" t="s">
        <v>47</v>
      </c>
      <c r="AG42" s="21" t="s">
        <v>47</v>
      </c>
      <c r="AH42" s="21" t="s">
        <v>47</v>
      </c>
      <c r="AI42" s="21" t="s">
        <v>47</v>
      </c>
      <c r="AJ42" s="21" t="s">
        <v>47</v>
      </c>
      <c r="AK42" s="59" t="s">
        <v>47</v>
      </c>
    </row>
    <row r="43" spans="1:37" s="18" customFormat="1" ht="11.25" customHeight="1">
      <c r="A43" s="19" t="s">
        <v>38</v>
      </c>
      <c r="B43" s="20" t="s">
        <v>39</v>
      </c>
      <c r="C43" s="21" t="s">
        <v>47</v>
      </c>
      <c r="D43" s="21" t="s">
        <v>47</v>
      </c>
      <c r="E43" s="21" t="s">
        <v>47</v>
      </c>
      <c r="F43" s="21" t="s">
        <v>47</v>
      </c>
      <c r="G43" s="21" t="s">
        <v>47</v>
      </c>
      <c r="H43" s="21" t="s">
        <v>47</v>
      </c>
      <c r="I43" s="21" t="s">
        <v>47</v>
      </c>
      <c r="J43" s="21" t="s">
        <v>47</v>
      </c>
      <c r="K43" s="21" t="s">
        <v>47</v>
      </c>
      <c r="L43" s="21" t="s">
        <v>47</v>
      </c>
      <c r="M43" s="21" t="s">
        <v>47</v>
      </c>
      <c r="N43" s="21" t="s">
        <v>47</v>
      </c>
      <c r="O43" s="21" t="s">
        <v>47</v>
      </c>
      <c r="P43" s="21" t="s">
        <v>47</v>
      </c>
      <c r="Q43" s="21" t="s">
        <v>47</v>
      </c>
      <c r="R43" s="21" t="s">
        <v>47</v>
      </c>
      <c r="S43" s="21" t="s">
        <v>47</v>
      </c>
      <c r="T43" s="21" t="s">
        <v>47</v>
      </c>
      <c r="U43" s="21" t="s">
        <v>47</v>
      </c>
      <c r="V43" s="21" t="s">
        <v>47</v>
      </c>
      <c r="W43" s="21" t="s">
        <v>47</v>
      </c>
      <c r="X43" s="21" t="s">
        <v>47</v>
      </c>
      <c r="Y43" s="21" t="s">
        <v>47</v>
      </c>
      <c r="Z43" s="21" t="s">
        <v>47</v>
      </c>
      <c r="AA43" s="21" t="s">
        <v>47</v>
      </c>
      <c r="AB43" s="21" t="s">
        <v>47</v>
      </c>
      <c r="AC43" s="21" t="s">
        <v>47</v>
      </c>
      <c r="AD43" s="21" t="s">
        <v>47</v>
      </c>
      <c r="AE43" s="21" t="s">
        <v>47</v>
      </c>
      <c r="AF43" s="21" t="s">
        <v>47</v>
      </c>
      <c r="AG43" s="21" t="s">
        <v>47</v>
      </c>
      <c r="AH43" s="21" t="s">
        <v>47</v>
      </c>
      <c r="AI43" s="21" t="s">
        <v>47</v>
      </c>
      <c r="AJ43" s="21" t="s">
        <v>47</v>
      </c>
      <c r="AK43" s="59" t="s">
        <v>47</v>
      </c>
    </row>
    <row r="44" spans="1:37" s="18" customFormat="1" ht="25.5" customHeight="1">
      <c r="A44" s="10" t="s">
        <v>23</v>
      </c>
      <c r="B44" s="11" t="s">
        <v>30</v>
      </c>
      <c r="C44" s="17">
        <v>1225.4463017590372</v>
      </c>
      <c r="D44" s="17">
        <v>1772.0009019777724</v>
      </c>
      <c r="E44" s="17">
        <v>1981.2123103391609</v>
      </c>
      <c r="F44" s="17">
        <v>2212.4962336993153</v>
      </c>
      <c r="G44" s="17">
        <v>2759.5742549822471</v>
      </c>
      <c r="H44" s="17">
        <v>2385.8563164575389</v>
      </c>
      <c r="I44" s="17">
        <v>2260.1858683985847</v>
      </c>
      <c r="J44" s="17">
        <v>2037.7444801423035</v>
      </c>
      <c r="K44" s="17">
        <v>10684.049049092933</v>
      </c>
      <c r="L44" s="17">
        <v>11838.955294617142</v>
      </c>
      <c r="M44" s="17">
        <v>22941.696748146456</v>
      </c>
      <c r="N44" s="17">
        <v>15490.459271102693</v>
      </c>
      <c r="O44" s="17">
        <v>32766.731097433494</v>
      </c>
      <c r="P44" s="17">
        <v>5735.5767743329152</v>
      </c>
      <c r="Q44" s="17">
        <v>-34056.786083464765</v>
      </c>
      <c r="R44" s="17">
        <v>-42366.435862834027</v>
      </c>
      <c r="S44" s="17">
        <v>32798.378030508538</v>
      </c>
      <c r="T44" s="17">
        <v>10449.528738748724</v>
      </c>
      <c r="U44" s="17">
        <v>45903.008829758321</v>
      </c>
      <c r="V44" s="17">
        <v>25460.764863339948</v>
      </c>
      <c r="W44" s="17">
        <v>2298.0431864311104</v>
      </c>
      <c r="X44" s="17">
        <v>-101402.00831408857</v>
      </c>
      <c r="Y44" s="17">
        <v>49086.779148550617</v>
      </c>
      <c r="Z44" s="17">
        <v>7557.8364418211995</v>
      </c>
      <c r="AA44" s="17">
        <v>-12117.085256749016</v>
      </c>
      <c r="AB44" s="17">
        <v>37431.653237604325</v>
      </c>
      <c r="AC44" s="17">
        <v>32625.865817191723</v>
      </c>
      <c r="AD44" s="17">
        <v>43881.83325156026</v>
      </c>
      <c r="AE44" s="17">
        <v>-4047.1770141994352</v>
      </c>
      <c r="AF44" s="17">
        <v>23874.421574516604</v>
      </c>
      <c r="AG44" s="17">
        <v>56464.010379953557</v>
      </c>
      <c r="AH44" s="17">
        <v>-32577.690169524452</v>
      </c>
      <c r="AI44" s="17">
        <v>91196.180751787659</v>
      </c>
      <c r="AJ44" s="17">
        <v>36623.469777481398</v>
      </c>
      <c r="AK44" s="58">
        <v>80511.24678446824</v>
      </c>
    </row>
    <row r="45" spans="1:37" s="18" customFormat="1" ht="11.25" customHeight="1">
      <c r="A45" s="19" t="s">
        <v>0</v>
      </c>
      <c r="B45" s="20" t="s">
        <v>1</v>
      </c>
      <c r="C45" s="21" t="s">
        <v>47</v>
      </c>
      <c r="D45" s="21" t="s">
        <v>47</v>
      </c>
      <c r="E45" s="21" t="s">
        <v>47</v>
      </c>
      <c r="F45" s="21" t="s">
        <v>47</v>
      </c>
      <c r="G45" s="21" t="s">
        <v>47</v>
      </c>
      <c r="H45" s="21" t="s">
        <v>47</v>
      </c>
      <c r="I45" s="21" t="s">
        <v>47</v>
      </c>
      <c r="J45" s="21" t="s">
        <v>47</v>
      </c>
      <c r="K45" s="21" t="s">
        <v>47</v>
      </c>
      <c r="L45" s="21" t="s">
        <v>47</v>
      </c>
      <c r="M45" s="21" t="s">
        <v>47</v>
      </c>
      <c r="N45" s="21" t="s">
        <v>47</v>
      </c>
      <c r="O45" s="21" t="s">
        <v>47</v>
      </c>
      <c r="P45" s="21" t="s">
        <v>47</v>
      </c>
      <c r="Q45" s="21" t="s">
        <v>47</v>
      </c>
      <c r="R45" s="21" t="s">
        <v>47</v>
      </c>
      <c r="S45" s="21" t="s">
        <v>47</v>
      </c>
      <c r="T45" s="21" t="s">
        <v>47</v>
      </c>
      <c r="U45" s="21" t="s">
        <v>47</v>
      </c>
      <c r="V45" s="21" t="s">
        <v>47</v>
      </c>
      <c r="W45" s="21">
        <v>7037.73333</v>
      </c>
      <c r="X45" s="21" t="s">
        <v>47</v>
      </c>
      <c r="Y45" s="21" t="s">
        <v>47</v>
      </c>
      <c r="Z45" s="21" t="s">
        <v>47</v>
      </c>
      <c r="AA45" s="21">
        <v>-5000</v>
      </c>
      <c r="AB45" s="21" t="s">
        <v>47</v>
      </c>
      <c r="AC45" s="21" t="s">
        <v>47</v>
      </c>
      <c r="AD45" s="21" t="s">
        <v>47</v>
      </c>
      <c r="AE45" s="21" t="s">
        <v>47</v>
      </c>
      <c r="AF45" s="21" t="s">
        <v>47</v>
      </c>
      <c r="AG45" s="21" t="s">
        <v>47</v>
      </c>
      <c r="AH45" s="21" t="s">
        <v>47</v>
      </c>
      <c r="AI45" s="21" t="s">
        <v>47</v>
      </c>
      <c r="AJ45" s="21" t="s">
        <v>47</v>
      </c>
      <c r="AK45" s="59" t="s">
        <v>47</v>
      </c>
    </row>
    <row r="46" spans="1:37" s="18" customFormat="1" ht="11.25" hidden="1" customHeight="1" outlineLevel="1">
      <c r="A46" s="19" t="s">
        <v>2</v>
      </c>
      <c r="B46" s="20" t="s">
        <v>3</v>
      </c>
      <c r="C46" s="21" t="s">
        <v>47</v>
      </c>
      <c r="D46" s="21" t="s">
        <v>47</v>
      </c>
      <c r="E46" s="21" t="s">
        <v>47</v>
      </c>
      <c r="F46" s="21" t="s">
        <v>47</v>
      </c>
      <c r="G46" s="21" t="s">
        <v>47</v>
      </c>
      <c r="H46" s="21" t="s">
        <v>47</v>
      </c>
      <c r="I46" s="21" t="s">
        <v>47</v>
      </c>
      <c r="J46" s="21" t="s">
        <v>47</v>
      </c>
      <c r="K46" s="21" t="s">
        <v>47</v>
      </c>
      <c r="L46" s="21" t="s">
        <v>47</v>
      </c>
      <c r="M46" s="21" t="s">
        <v>47</v>
      </c>
      <c r="N46" s="21" t="s">
        <v>47</v>
      </c>
      <c r="O46" s="21" t="s">
        <v>47</v>
      </c>
      <c r="P46" s="21" t="s">
        <v>47</v>
      </c>
      <c r="Q46" s="21" t="s">
        <v>47</v>
      </c>
      <c r="R46" s="21" t="s">
        <v>47</v>
      </c>
      <c r="S46" s="21" t="s">
        <v>47</v>
      </c>
      <c r="T46" s="21" t="s">
        <v>47</v>
      </c>
      <c r="U46" s="21" t="s">
        <v>47</v>
      </c>
      <c r="V46" s="21" t="s">
        <v>47</v>
      </c>
      <c r="W46" s="21" t="s">
        <v>47</v>
      </c>
      <c r="X46" s="21" t="s">
        <v>47</v>
      </c>
      <c r="Y46" s="21" t="s">
        <v>47</v>
      </c>
      <c r="Z46" s="21" t="s">
        <v>47</v>
      </c>
      <c r="AA46" s="21" t="s">
        <v>47</v>
      </c>
      <c r="AB46" s="21" t="s">
        <v>47</v>
      </c>
      <c r="AC46" s="21" t="s">
        <v>47</v>
      </c>
      <c r="AD46" s="21" t="s">
        <v>47</v>
      </c>
      <c r="AE46" s="21" t="s">
        <v>47</v>
      </c>
      <c r="AF46" s="21" t="s">
        <v>47</v>
      </c>
      <c r="AG46" s="21" t="s">
        <v>47</v>
      </c>
      <c r="AH46" s="21" t="s">
        <v>47</v>
      </c>
      <c r="AI46" s="21" t="s">
        <v>47</v>
      </c>
      <c r="AJ46" s="21" t="s">
        <v>47</v>
      </c>
      <c r="AK46" s="59" t="s">
        <v>47</v>
      </c>
    </row>
    <row r="47" spans="1:37" s="18" customFormat="1" ht="11.25" customHeight="1" collapsed="1">
      <c r="A47" s="19" t="s">
        <v>4</v>
      </c>
      <c r="B47" s="20" t="s">
        <v>5</v>
      </c>
      <c r="C47" s="21" t="s">
        <v>47</v>
      </c>
      <c r="D47" s="21" t="s">
        <v>47</v>
      </c>
      <c r="E47" s="21" t="s">
        <v>47</v>
      </c>
      <c r="F47" s="21" t="s">
        <v>47</v>
      </c>
      <c r="G47" s="21" t="s">
        <v>47</v>
      </c>
      <c r="H47" s="21" t="s">
        <v>47</v>
      </c>
      <c r="I47" s="21" t="s">
        <v>47</v>
      </c>
      <c r="J47" s="21" t="s">
        <v>47</v>
      </c>
      <c r="K47" s="21" t="s">
        <v>47</v>
      </c>
      <c r="L47" s="21" t="s">
        <v>47</v>
      </c>
      <c r="M47" s="21" t="s">
        <v>47</v>
      </c>
      <c r="N47" s="21">
        <v>2200</v>
      </c>
      <c r="O47" s="21" t="s">
        <v>47</v>
      </c>
      <c r="P47" s="21" t="s">
        <v>47</v>
      </c>
      <c r="Q47" s="21" t="s">
        <v>47</v>
      </c>
      <c r="R47" s="21" t="s">
        <v>47</v>
      </c>
      <c r="S47" s="21">
        <v>1500</v>
      </c>
      <c r="T47" s="21" t="s">
        <v>47</v>
      </c>
      <c r="U47" s="21" t="s">
        <v>47</v>
      </c>
      <c r="V47" s="21" t="s">
        <v>47</v>
      </c>
      <c r="W47" s="21" t="s">
        <v>47</v>
      </c>
      <c r="X47" s="21" t="s">
        <v>47</v>
      </c>
      <c r="Y47" s="21" t="s">
        <v>47</v>
      </c>
      <c r="Z47" s="21" t="s">
        <v>47</v>
      </c>
      <c r="AA47" s="21">
        <v>5000</v>
      </c>
      <c r="AB47" s="21" t="s">
        <v>47</v>
      </c>
      <c r="AC47" s="21" t="s">
        <v>47</v>
      </c>
      <c r="AD47" s="21" t="s">
        <v>47</v>
      </c>
      <c r="AE47" s="21" t="s">
        <v>47</v>
      </c>
      <c r="AF47" s="21" t="s">
        <v>47</v>
      </c>
      <c r="AG47" s="21" t="s">
        <v>47</v>
      </c>
      <c r="AH47" s="21" t="s">
        <v>47</v>
      </c>
      <c r="AI47" s="21" t="s">
        <v>47</v>
      </c>
      <c r="AJ47" s="21" t="s">
        <v>47</v>
      </c>
      <c r="AK47" s="59" t="s">
        <v>47</v>
      </c>
    </row>
    <row r="48" spans="1:37" s="18" customFormat="1" ht="11.25" hidden="1" customHeight="1" outlineLevel="1">
      <c r="A48" s="19" t="s">
        <v>6</v>
      </c>
      <c r="B48" s="20" t="s">
        <v>7</v>
      </c>
      <c r="C48" s="21" t="s">
        <v>47</v>
      </c>
      <c r="D48" s="21" t="s">
        <v>47</v>
      </c>
      <c r="E48" s="21" t="s">
        <v>47</v>
      </c>
      <c r="F48" s="21" t="s">
        <v>47</v>
      </c>
      <c r="G48" s="21" t="s">
        <v>47</v>
      </c>
      <c r="H48" s="21" t="s">
        <v>47</v>
      </c>
      <c r="I48" s="21" t="s">
        <v>47</v>
      </c>
      <c r="J48" s="21" t="s">
        <v>47</v>
      </c>
      <c r="K48" s="21" t="s">
        <v>47</v>
      </c>
      <c r="L48" s="21" t="s">
        <v>47</v>
      </c>
      <c r="M48" s="21" t="s">
        <v>47</v>
      </c>
      <c r="N48" s="21" t="s">
        <v>47</v>
      </c>
      <c r="O48" s="21" t="s">
        <v>47</v>
      </c>
      <c r="P48" s="21" t="s">
        <v>47</v>
      </c>
      <c r="Q48" s="21" t="s">
        <v>47</v>
      </c>
      <c r="R48" s="21" t="s">
        <v>47</v>
      </c>
      <c r="S48" s="21" t="s">
        <v>47</v>
      </c>
      <c r="T48" s="21" t="s">
        <v>47</v>
      </c>
      <c r="U48" s="21" t="s">
        <v>47</v>
      </c>
      <c r="V48" s="21" t="s">
        <v>47</v>
      </c>
      <c r="W48" s="21" t="s">
        <v>47</v>
      </c>
      <c r="X48" s="21" t="s">
        <v>47</v>
      </c>
      <c r="Y48" s="21" t="s">
        <v>47</v>
      </c>
      <c r="Z48" s="21" t="s">
        <v>47</v>
      </c>
      <c r="AA48" s="21" t="s">
        <v>47</v>
      </c>
      <c r="AB48" s="21" t="s">
        <v>47</v>
      </c>
      <c r="AC48" s="21" t="s">
        <v>47</v>
      </c>
      <c r="AD48" s="21" t="s">
        <v>47</v>
      </c>
      <c r="AE48" s="21" t="s">
        <v>47</v>
      </c>
      <c r="AF48" s="21" t="s">
        <v>47</v>
      </c>
      <c r="AG48" s="21" t="s">
        <v>47</v>
      </c>
      <c r="AH48" s="21" t="s">
        <v>47</v>
      </c>
      <c r="AI48" s="21" t="s">
        <v>47</v>
      </c>
      <c r="AJ48" s="21" t="s">
        <v>47</v>
      </c>
      <c r="AK48" s="59" t="s">
        <v>47</v>
      </c>
    </row>
    <row r="49" spans="1:37" s="18" customFormat="1" ht="11.25" customHeight="1" collapsed="1">
      <c r="A49" s="19" t="s">
        <v>45</v>
      </c>
      <c r="B49" s="20" t="s">
        <v>46</v>
      </c>
      <c r="C49" s="21" t="str">
        <f>IF(AND(C46="–",C48="–"),"–",SUM(C46,C48))</f>
        <v>–</v>
      </c>
      <c r="D49" s="21" t="str">
        <f t="shared" ref="D49:AK49" si="3">IF(AND(D46="–",D48="–"),"–",SUM(D46,D48))</f>
        <v>–</v>
      </c>
      <c r="E49" s="21" t="str">
        <f t="shared" si="3"/>
        <v>–</v>
      </c>
      <c r="F49" s="21" t="str">
        <f t="shared" si="3"/>
        <v>–</v>
      </c>
      <c r="G49" s="21" t="str">
        <f t="shared" si="3"/>
        <v>–</v>
      </c>
      <c r="H49" s="21" t="str">
        <f t="shared" si="3"/>
        <v>–</v>
      </c>
      <c r="I49" s="21" t="str">
        <f t="shared" si="3"/>
        <v>–</v>
      </c>
      <c r="J49" s="21" t="str">
        <f t="shared" si="3"/>
        <v>–</v>
      </c>
      <c r="K49" s="21" t="str">
        <f t="shared" si="3"/>
        <v>–</v>
      </c>
      <c r="L49" s="21" t="str">
        <f t="shared" si="3"/>
        <v>–</v>
      </c>
      <c r="M49" s="21" t="str">
        <f t="shared" si="3"/>
        <v>–</v>
      </c>
      <c r="N49" s="21" t="str">
        <f t="shared" si="3"/>
        <v>–</v>
      </c>
      <c r="O49" s="21" t="str">
        <f t="shared" si="3"/>
        <v>–</v>
      </c>
      <c r="P49" s="21" t="str">
        <f t="shared" si="3"/>
        <v>–</v>
      </c>
      <c r="Q49" s="21" t="str">
        <f t="shared" si="3"/>
        <v>–</v>
      </c>
      <c r="R49" s="21" t="str">
        <f t="shared" si="3"/>
        <v>–</v>
      </c>
      <c r="S49" s="21" t="str">
        <f t="shared" si="3"/>
        <v>–</v>
      </c>
      <c r="T49" s="21" t="str">
        <f t="shared" si="3"/>
        <v>–</v>
      </c>
      <c r="U49" s="21" t="str">
        <f t="shared" si="3"/>
        <v>–</v>
      </c>
      <c r="V49" s="21" t="str">
        <f t="shared" si="3"/>
        <v>–</v>
      </c>
      <c r="W49" s="21" t="str">
        <f t="shared" si="3"/>
        <v>–</v>
      </c>
      <c r="X49" s="21" t="str">
        <f t="shared" si="3"/>
        <v>–</v>
      </c>
      <c r="Y49" s="21" t="str">
        <f t="shared" si="3"/>
        <v>–</v>
      </c>
      <c r="Z49" s="21" t="str">
        <f t="shared" si="3"/>
        <v>–</v>
      </c>
      <c r="AA49" s="21" t="str">
        <f t="shared" si="3"/>
        <v>–</v>
      </c>
      <c r="AB49" s="21" t="str">
        <f t="shared" si="3"/>
        <v>–</v>
      </c>
      <c r="AC49" s="21" t="str">
        <f t="shared" si="3"/>
        <v>–</v>
      </c>
      <c r="AD49" s="21" t="str">
        <f t="shared" si="3"/>
        <v>–</v>
      </c>
      <c r="AE49" s="21" t="str">
        <f t="shared" si="3"/>
        <v>–</v>
      </c>
      <c r="AF49" s="21" t="str">
        <f t="shared" si="3"/>
        <v>–</v>
      </c>
      <c r="AG49" s="21" t="str">
        <f t="shared" si="3"/>
        <v>–</v>
      </c>
      <c r="AH49" s="21" t="str">
        <f t="shared" si="3"/>
        <v>–</v>
      </c>
      <c r="AI49" s="21" t="str">
        <f t="shared" si="3"/>
        <v>–</v>
      </c>
      <c r="AJ49" s="21" t="str">
        <f t="shared" si="3"/>
        <v>–</v>
      </c>
      <c r="AK49" s="59" t="str">
        <f t="shared" si="3"/>
        <v>–</v>
      </c>
    </row>
    <row r="50" spans="1:37" s="18" customFormat="1" ht="11.25" customHeight="1">
      <c r="A50" s="19" t="s">
        <v>8</v>
      </c>
      <c r="B50" s="20" t="s">
        <v>9</v>
      </c>
      <c r="C50" s="21" t="s">
        <v>48</v>
      </c>
      <c r="D50" s="21" t="s">
        <v>48</v>
      </c>
      <c r="E50" s="21" t="s">
        <v>48</v>
      </c>
      <c r="F50" s="21" t="s">
        <v>48</v>
      </c>
      <c r="G50" s="21" t="s">
        <v>48</v>
      </c>
      <c r="H50" s="21" t="s">
        <v>48</v>
      </c>
      <c r="I50" s="21" t="s">
        <v>48</v>
      </c>
      <c r="J50" s="21" t="s">
        <v>48</v>
      </c>
      <c r="K50" s="21" t="s">
        <v>48</v>
      </c>
      <c r="L50" s="21" t="s">
        <v>48</v>
      </c>
      <c r="M50" s="21" t="s">
        <v>48</v>
      </c>
      <c r="N50" s="21">
        <v>9771.1657671456323</v>
      </c>
      <c r="O50" s="21" t="s">
        <v>48</v>
      </c>
      <c r="P50" s="21">
        <v>-2312.6400769210213</v>
      </c>
      <c r="Q50" s="21" t="s">
        <v>48</v>
      </c>
      <c r="R50" s="21">
        <v>-3164.529445452943</v>
      </c>
      <c r="S50" s="21" t="s">
        <v>48</v>
      </c>
      <c r="T50" s="21">
        <v>1949.2039576568732</v>
      </c>
      <c r="U50" s="21">
        <v>570.83632192091318</v>
      </c>
      <c r="V50" s="21">
        <v>679.17771234576139</v>
      </c>
      <c r="W50" s="21">
        <v>-5007.1157068354196</v>
      </c>
      <c r="X50" s="21">
        <v>262.42641479917802</v>
      </c>
      <c r="Y50" s="21">
        <v>-2800.1759972359941</v>
      </c>
      <c r="Z50" s="21">
        <v>147.67841407149263</v>
      </c>
      <c r="AA50" s="21">
        <v>-840.44954676444104</v>
      </c>
      <c r="AB50" s="21">
        <v>-637.39282635231939</v>
      </c>
      <c r="AC50" s="21">
        <v>-4276.1918067540064</v>
      </c>
      <c r="AD50" s="21">
        <v>-421.71348859029968</v>
      </c>
      <c r="AE50" s="21">
        <v>-1883.1370837400023</v>
      </c>
      <c r="AF50" s="21">
        <v>-1131.2608706785068</v>
      </c>
      <c r="AG50" s="21">
        <v>-1155.5499456870166</v>
      </c>
      <c r="AH50" s="21">
        <v>1795.9898131511509</v>
      </c>
      <c r="AI50" s="21">
        <v>23370.25772809601</v>
      </c>
      <c r="AJ50" s="21">
        <v>-826.00071958584158</v>
      </c>
      <c r="AK50" s="59">
        <v>1361.779411319978</v>
      </c>
    </row>
    <row r="51" spans="1:37" s="18" customFormat="1" ht="11.25" customHeight="1">
      <c r="A51" s="19" t="s">
        <v>25</v>
      </c>
      <c r="B51" s="20" t="s">
        <v>10</v>
      </c>
      <c r="C51" s="21" t="s">
        <v>48</v>
      </c>
      <c r="D51" s="21" t="s">
        <v>48</v>
      </c>
      <c r="E51" s="21" t="s">
        <v>48</v>
      </c>
      <c r="F51" s="21" t="s">
        <v>48</v>
      </c>
      <c r="G51" s="21" t="s">
        <v>48</v>
      </c>
      <c r="H51" s="21" t="s">
        <v>48</v>
      </c>
      <c r="I51" s="21" t="s">
        <v>48</v>
      </c>
      <c r="J51" s="21" t="s">
        <v>48</v>
      </c>
      <c r="K51" s="21" t="s">
        <v>48</v>
      </c>
      <c r="L51" s="21">
        <v>305.63855218180902</v>
      </c>
      <c r="M51" s="21">
        <v>314.73198740999879</v>
      </c>
      <c r="N51" s="21">
        <v>215.53159386999769</v>
      </c>
      <c r="O51" s="21">
        <v>177.60399809999788</v>
      </c>
      <c r="P51" s="21">
        <v>201.54807917999943</v>
      </c>
      <c r="Q51" s="21">
        <v>112.26648654000023</v>
      </c>
      <c r="R51" s="21">
        <v>132.57683261000102</v>
      </c>
      <c r="S51" s="21">
        <v>319.79747857000092</v>
      </c>
      <c r="T51" s="21">
        <v>317.82459104999646</v>
      </c>
      <c r="U51" s="21">
        <v>229.81199058000362</v>
      </c>
      <c r="V51" s="21">
        <v>303.3159972600007</v>
      </c>
      <c r="W51" s="21">
        <v>302.52165128999582</v>
      </c>
      <c r="X51" s="21">
        <v>27.100678919999837</v>
      </c>
      <c r="Y51" s="21">
        <v>-40.762983250002634</v>
      </c>
      <c r="Z51" s="21">
        <v>273.17772565999928</v>
      </c>
      <c r="AA51" s="21">
        <v>410.01851956000553</v>
      </c>
      <c r="AB51" s="21">
        <v>1676.3800656900112</v>
      </c>
      <c r="AC51" s="21">
        <v>-3.9198020399956306</v>
      </c>
      <c r="AD51" s="21">
        <v>-39.467993510018914</v>
      </c>
      <c r="AE51" s="21">
        <v>396.48689205135594</v>
      </c>
      <c r="AF51" s="21">
        <v>-10.941051091098451</v>
      </c>
      <c r="AG51" s="21">
        <v>433.94061623996168</v>
      </c>
      <c r="AH51" s="21">
        <v>-154.01680763880938</v>
      </c>
      <c r="AI51" s="21">
        <v>-316.27200986000821</v>
      </c>
      <c r="AJ51" s="21">
        <v>-330.07242831000838</v>
      </c>
      <c r="AK51" s="59">
        <v>-60.814115759989818</v>
      </c>
    </row>
    <row r="52" spans="1:37" s="18" customFormat="1" ht="11.25" customHeight="1">
      <c r="A52" s="19" t="s">
        <v>11</v>
      </c>
      <c r="B52" s="20" t="s">
        <v>12</v>
      </c>
      <c r="C52" s="21">
        <v>-48.360619001337454</v>
      </c>
      <c r="D52" s="21">
        <v>-79.258548961193355</v>
      </c>
      <c r="E52" s="21">
        <v>-61.279996741199739</v>
      </c>
      <c r="F52" s="21">
        <v>-165.1069232279383</v>
      </c>
      <c r="G52" s="21">
        <v>48.138358419603719</v>
      </c>
      <c r="H52" s="21">
        <v>119.54317533348012</v>
      </c>
      <c r="I52" s="21">
        <v>1.8139869999986331</v>
      </c>
      <c r="J52" s="21">
        <v>-120.69373199999791</v>
      </c>
      <c r="K52" s="21">
        <v>-96.007959000000938</v>
      </c>
      <c r="L52" s="21">
        <v>-108.55184100000224</v>
      </c>
      <c r="M52" s="21">
        <v>-49.590089999996053</v>
      </c>
      <c r="N52" s="21">
        <v>-154.14456299999983</v>
      </c>
      <c r="O52" s="21">
        <v>-42.975555000000668</v>
      </c>
      <c r="P52" s="21">
        <v>-88.673000000003867</v>
      </c>
      <c r="Q52" s="21">
        <v>-150.41814899999781</v>
      </c>
      <c r="R52" s="21">
        <v>66.980242000004523</v>
      </c>
      <c r="S52" s="21">
        <v>89.684190999995735</v>
      </c>
      <c r="T52" s="21">
        <v>75.85213899999917</v>
      </c>
      <c r="U52" s="21">
        <v>-79.333898999993835</v>
      </c>
      <c r="V52" s="21">
        <v>-145.43307000000414</v>
      </c>
      <c r="W52" s="21">
        <v>-127.06623100000479</v>
      </c>
      <c r="X52" s="21">
        <v>-289.55885099998932</v>
      </c>
      <c r="Y52" s="21">
        <v>-106.00865600000907</v>
      </c>
      <c r="Z52" s="21">
        <v>-313.73617599999739</v>
      </c>
      <c r="AA52" s="21">
        <v>-352.23019700000259</v>
      </c>
      <c r="AB52" s="21">
        <v>262.73408700001528</v>
      </c>
      <c r="AC52" s="21">
        <v>-223.59743800001343</v>
      </c>
      <c r="AD52" s="21">
        <v>-67.65926899999431</v>
      </c>
      <c r="AE52" s="21">
        <v>88.101730999987922</v>
      </c>
      <c r="AF52" s="21">
        <v>-188.66066999998429</v>
      </c>
      <c r="AG52" s="21">
        <v>-113.08550000000923</v>
      </c>
      <c r="AH52" s="21">
        <v>-1.1069019999958982</v>
      </c>
      <c r="AI52" s="21">
        <v>-347.77052699999331</v>
      </c>
      <c r="AJ52" s="21">
        <v>-21.530280000008133</v>
      </c>
      <c r="AK52" s="59">
        <v>-400.53963700000259</v>
      </c>
    </row>
    <row r="53" spans="1:37" s="18" customFormat="1" ht="11.25" customHeight="1">
      <c r="A53" s="19" t="s">
        <v>13</v>
      </c>
      <c r="B53" s="20" t="s">
        <v>14</v>
      </c>
      <c r="C53" s="21" t="s">
        <v>47</v>
      </c>
      <c r="D53" s="21" t="s">
        <v>47</v>
      </c>
      <c r="E53" s="21" t="s">
        <v>47</v>
      </c>
      <c r="F53" s="21" t="s">
        <v>47</v>
      </c>
      <c r="G53" s="21" t="s">
        <v>47</v>
      </c>
      <c r="H53" s="21" t="s">
        <v>47</v>
      </c>
      <c r="I53" s="21" t="s">
        <v>47</v>
      </c>
      <c r="J53" s="21" t="s">
        <v>47</v>
      </c>
      <c r="K53" s="21" t="s">
        <v>47</v>
      </c>
      <c r="L53" s="21" t="s">
        <v>47</v>
      </c>
      <c r="M53" s="21" t="s">
        <v>47</v>
      </c>
      <c r="N53" s="21">
        <v>-2200</v>
      </c>
      <c r="O53" s="21" t="s">
        <v>47</v>
      </c>
      <c r="P53" s="21" t="s">
        <v>47</v>
      </c>
      <c r="Q53" s="21" t="s">
        <v>47</v>
      </c>
      <c r="R53" s="21" t="s">
        <v>47</v>
      </c>
      <c r="S53" s="21">
        <v>-1500</v>
      </c>
      <c r="T53" s="21" t="s">
        <v>47</v>
      </c>
      <c r="U53" s="21" t="s">
        <v>47</v>
      </c>
      <c r="V53" s="21" t="s">
        <v>47</v>
      </c>
      <c r="W53" s="21" t="s">
        <v>47</v>
      </c>
      <c r="X53" s="21" t="s">
        <v>47</v>
      </c>
      <c r="Y53" s="21" t="s">
        <v>47</v>
      </c>
      <c r="Z53" s="21" t="s">
        <v>47</v>
      </c>
      <c r="AA53" s="21" t="s">
        <v>47</v>
      </c>
      <c r="AB53" s="21" t="s">
        <v>47</v>
      </c>
      <c r="AC53" s="21" t="s">
        <v>47</v>
      </c>
      <c r="AD53" s="21" t="s">
        <v>47</v>
      </c>
      <c r="AE53" s="21" t="s">
        <v>47</v>
      </c>
      <c r="AF53" s="21" t="s">
        <v>47</v>
      </c>
      <c r="AG53" s="21" t="s">
        <v>47</v>
      </c>
      <c r="AH53" s="21" t="s">
        <v>47</v>
      </c>
      <c r="AI53" s="21" t="s">
        <v>47</v>
      </c>
      <c r="AJ53" s="21" t="s">
        <v>47</v>
      </c>
      <c r="AK53" s="59" t="s">
        <v>47</v>
      </c>
    </row>
    <row r="54" spans="1:37" s="18" customFormat="1" ht="11.25" customHeight="1">
      <c r="A54" s="19" t="s">
        <v>15</v>
      </c>
      <c r="B54" s="20" t="s">
        <v>16</v>
      </c>
      <c r="C54" s="21" t="s">
        <v>47</v>
      </c>
      <c r="D54" s="21" t="s">
        <v>47</v>
      </c>
      <c r="E54" s="21" t="s">
        <v>47</v>
      </c>
      <c r="F54" s="21" t="s">
        <v>47</v>
      </c>
      <c r="G54" s="21" t="s">
        <v>47</v>
      </c>
      <c r="H54" s="21" t="s">
        <v>47</v>
      </c>
      <c r="I54" s="21" t="s">
        <v>47</v>
      </c>
      <c r="J54" s="21" t="s">
        <v>47</v>
      </c>
      <c r="K54" s="21" t="s">
        <v>47</v>
      </c>
      <c r="L54" s="21" t="s">
        <v>47</v>
      </c>
      <c r="M54" s="21" t="s">
        <v>47</v>
      </c>
      <c r="N54" s="21" t="s">
        <v>47</v>
      </c>
      <c r="O54" s="21" t="s">
        <v>47</v>
      </c>
      <c r="P54" s="21" t="s">
        <v>47</v>
      </c>
      <c r="Q54" s="21" t="s">
        <v>47</v>
      </c>
      <c r="R54" s="21" t="s">
        <v>47</v>
      </c>
      <c r="S54" s="21" t="s">
        <v>47</v>
      </c>
      <c r="T54" s="21" t="s">
        <v>47</v>
      </c>
      <c r="U54" s="21" t="s">
        <v>47</v>
      </c>
      <c r="V54" s="21" t="s">
        <v>47</v>
      </c>
      <c r="W54" s="21" t="s">
        <v>47</v>
      </c>
      <c r="X54" s="21" t="s">
        <v>47</v>
      </c>
      <c r="Y54" s="21" t="s">
        <v>47</v>
      </c>
      <c r="Z54" s="21" t="s">
        <v>47</v>
      </c>
      <c r="AA54" s="21" t="s">
        <v>47</v>
      </c>
      <c r="AB54" s="21" t="s">
        <v>47</v>
      </c>
      <c r="AC54" s="21" t="s">
        <v>47</v>
      </c>
      <c r="AD54" s="21" t="s">
        <v>47</v>
      </c>
      <c r="AE54" s="21" t="s">
        <v>47</v>
      </c>
      <c r="AF54" s="21" t="s">
        <v>47</v>
      </c>
      <c r="AG54" s="21" t="s">
        <v>47</v>
      </c>
      <c r="AH54" s="21" t="s">
        <v>47</v>
      </c>
      <c r="AI54" s="21" t="s">
        <v>47</v>
      </c>
      <c r="AJ54" s="21" t="s">
        <v>47</v>
      </c>
      <c r="AK54" s="59" t="s">
        <v>47</v>
      </c>
    </row>
    <row r="55" spans="1:37" s="18" customFormat="1" ht="11.25" customHeight="1">
      <c r="A55" s="19" t="s">
        <v>17</v>
      </c>
      <c r="B55" s="20" t="s">
        <v>18</v>
      </c>
      <c r="C55" s="21" t="s">
        <v>48</v>
      </c>
      <c r="D55" s="21" t="s">
        <v>48</v>
      </c>
      <c r="E55" s="21" t="s">
        <v>48</v>
      </c>
      <c r="F55" s="21" t="s">
        <v>48</v>
      </c>
      <c r="G55" s="21" t="s">
        <v>48</v>
      </c>
      <c r="H55" s="21" t="s">
        <v>48</v>
      </c>
      <c r="I55" s="21" t="s">
        <v>48</v>
      </c>
      <c r="J55" s="21" t="s">
        <v>48</v>
      </c>
      <c r="K55" s="21" t="s">
        <v>48</v>
      </c>
      <c r="L55" s="21" t="s">
        <v>48</v>
      </c>
      <c r="M55" s="21" t="s">
        <v>48</v>
      </c>
      <c r="N55" s="21" t="s">
        <v>48</v>
      </c>
      <c r="O55" s="21" t="s">
        <v>48</v>
      </c>
      <c r="P55" s="21" t="s">
        <v>48</v>
      </c>
      <c r="Q55" s="21" t="s">
        <v>48</v>
      </c>
      <c r="R55" s="21" t="s">
        <v>48</v>
      </c>
      <c r="S55" s="21" t="s">
        <v>48</v>
      </c>
      <c r="T55" s="21" t="s">
        <v>48</v>
      </c>
      <c r="U55" s="21" t="s">
        <v>48</v>
      </c>
      <c r="V55" s="21" t="s">
        <v>48</v>
      </c>
      <c r="W55" s="21" t="s">
        <v>48</v>
      </c>
      <c r="X55" s="21" t="s">
        <v>48</v>
      </c>
      <c r="Y55" s="21">
        <v>0</v>
      </c>
      <c r="Z55" s="21">
        <v>29.878238000000248</v>
      </c>
      <c r="AA55" s="21">
        <v>-209.75678200000084</v>
      </c>
      <c r="AB55" s="21">
        <v>126.43256699999938</v>
      </c>
      <c r="AC55" s="21">
        <v>36.103979999999865</v>
      </c>
      <c r="AD55" s="21">
        <v>255.551289</v>
      </c>
      <c r="AE55" s="21">
        <v>-347.31685000000056</v>
      </c>
      <c r="AF55" s="21">
        <v>-9.1744129999992765</v>
      </c>
      <c r="AG55" s="21">
        <v>447.84200099999953</v>
      </c>
      <c r="AH55" s="21">
        <v>-324.35827100000051</v>
      </c>
      <c r="AI55" s="21">
        <v>6.8226869999994051</v>
      </c>
      <c r="AJ55" s="21">
        <v>80.578193000001193</v>
      </c>
      <c r="AK55" s="59">
        <v>6.056775999999445</v>
      </c>
    </row>
    <row r="56" spans="1:37" s="18" customFormat="1" ht="12.75">
      <c r="A56" s="19" t="s">
        <v>36</v>
      </c>
      <c r="B56" s="20" t="s">
        <v>37</v>
      </c>
      <c r="C56" s="21" t="s">
        <v>47</v>
      </c>
      <c r="D56" s="21" t="s">
        <v>47</v>
      </c>
      <c r="E56" s="21" t="s">
        <v>47</v>
      </c>
      <c r="F56" s="21" t="s">
        <v>47</v>
      </c>
      <c r="G56" s="21" t="s">
        <v>47</v>
      </c>
      <c r="H56" s="21" t="s">
        <v>47</v>
      </c>
      <c r="I56" s="21" t="s">
        <v>47</v>
      </c>
      <c r="J56" s="21" t="s">
        <v>47</v>
      </c>
      <c r="K56" s="21" t="s">
        <v>47</v>
      </c>
      <c r="L56" s="21" t="s">
        <v>47</v>
      </c>
      <c r="M56" s="21" t="s">
        <v>47</v>
      </c>
      <c r="N56" s="21" t="s">
        <v>47</v>
      </c>
      <c r="O56" s="21" t="s">
        <v>47</v>
      </c>
      <c r="P56" s="21" t="s">
        <v>47</v>
      </c>
      <c r="Q56" s="21" t="s">
        <v>47</v>
      </c>
      <c r="R56" s="21" t="s">
        <v>47</v>
      </c>
      <c r="S56" s="21" t="s">
        <v>47</v>
      </c>
      <c r="T56" s="21" t="s">
        <v>47</v>
      </c>
      <c r="U56" s="21" t="s">
        <v>47</v>
      </c>
      <c r="V56" s="21" t="s">
        <v>47</v>
      </c>
      <c r="W56" s="21" t="s">
        <v>47</v>
      </c>
      <c r="X56" s="21" t="s">
        <v>47</v>
      </c>
      <c r="Y56" s="21" t="s">
        <v>47</v>
      </c>
      <c r="Z56" s="21" t="s">
        <v>47</v>
      </c>
      <c r="AA56" s="21" t="s">
        <v>47</v>
      </c>
      <c r="AB56" s="21" t="s">
        <v>47</v>
      </c>
      <c r="AC56" s="21" t="s">
        <v>47</v>
      </c>
      <c r="AD56" s="21" t="s">
        <v>47</v>
      </c>
      <c r="AE56" s="21" t="s">
        <v>47</v>
      </c>
      <c r="AF56" s="21" t="s">
        <v>47</v>
      </c>
      <c r="AG56" s="21" t="s">
        <v>47</v>
      </c>
      <c r="AH56" s="21" t="s">
        <v>47</v>
      </c>
      <c r="AI56" s="21" t="s">
        <v>47</v>
      </c>
      <c r="AJ56" s="21" t="s">
        <v>47</v>
      </c>
      <c r="AK56" s="59" t="s">
        <v>47</v>
      </c>
    </row>
    <row r="57" spans="1:37" s="18" customFormat="1" ht="11.25" customHeight="1">
      <c r="A57" s="19" t="s">
        <v>38</v>
      </c>
      <c r="B57" s="20" t="s">
        <v>39</v>
      </c>
      <c r="C57" s="21" t="s">
        <v>47</v>
      </c>
      <c r="D57" s="21" t="s">
        <v>47</v>
      </c>
      <c r="E57" s="21" t="s">
        <v>47</v>
      </c>
      <c r="F57" s="21" t="s">
        <v>47</v>
      </c>
      <c r="G57" s="21" t="s">
        <v>47</v>
      </c>
      <c r="H57" s="21" t="s">
        <v>47</v>
      </c>
      <c r="I57" s="21" t="s">
        <v>47</v>
      </c>
      <c r="J57" s="21" t="s">
        <v>47</v>
      </c>
      <c r="K57" s="21" t="s">
        <v>47</v>
      </c>
      <c r="L57" s="21" t="s">
        <v>47</v>
      </c>
      <c r="M57" s="21" t="s">
        <v>47</v>
      </c>
      <c r="N57" s="21" t="s">
        <v>47</v>
      </c>
      <c r="O57" s="21" t="s">
        <v>47</v>
      </c>
      <c r="P57" s="21" t="s">
        <v>47</v>
      </c>
      <c r="Q57" s="21" t="s">
        <v>47</v>
      </c>
      <c r="R57" s="21" t="s">
        <v>47</v>
      </c>
      <c r="S57" s="21" t="s">
        <v>47</v>
      </c>
      <c r="T57" s="21" t="s">
        <v>47</v>
      </c>
      <c r="U57" s="21" t="s">
        <v>47</v>
      </c>
      <c r="V57" s="21" t="s">
        <v>47</v>
      </c>
      <c r="W57" s="21" t="s">
        <v>47</v>
      </c>
      <c r="X57" s="21" t="s">
        <v>47</v>
      </c>
      <c r="Y57" s="21" t="s">
        <v>47</v>
      </c>
      <c r="Z57" s="21" t="s">
        <v>47</v>
      </c>
      <c r="AA57" s="21" t="s">
        <v>47</v>
      </c>
      <c r="AB57" s="21" t="s">
        <v>47</v>
      </c>
      <c r="AC57" s="21" t="s">
        <v>47</v>
      </c>
      <c r="AD57" s="21" t="s">
        <v>47</v>
      </c>
      <c r="AE57" s="21" t="s">
        <v>47</v>
      </c>
      <c r="AF57" s="21" t="s">
        <v>47</v>
      </c>
      <c r="AG57" s="21" t="s">
        <v>47</v>
      </c>
      <c r="AH57" s="21" t="s">
        <v>47</v>
      </c>
      <c r="AI57" s="21" t="s">
        <v>47</v>
      </c>
      <c r="AJ57" s="21" t="s">
        <v>47</v>
      </c>
      <c r="AK57" s="59" t="s">
        <v>47</v>
      </c>
    </row>
    <row r="58" spans="1:37" s="18" customFormat="1" ht="25.5" customHeight="1">
      <c r="A58" s="10" t="s">
        <v>24</v>
      </c>
      <c r="B58" s="11" t="s">
        <v>31</v>
      </c>
      <c r="C58" s="17">
        <v>-48.360619001337454</v>
      </c>
      <c r="D58" s="17">
        <v>-79.258548961193355</v>
      </c>
      <c r="E58" s="17">
        <v>-61.279996741199739</v>
      </c>
      <c r="F58" s="17">
        <v>-165.1069232279383</v>
      </c>
      <c r="G58" s="17">
        <v>48.138358419603719</v>
      </c>
      <c r="H58" s="17">
        <v>119.54317533348012</v>
      </c>
      <c r="I58" s="17">
        <v>1.8139869999986331</v>
      </c>
      <c r="J58" s="17">
        <v>-120.69373199999791</v>
      </c>
      <c r="K58" s="17">
        <v>-96.007959000000938</v>
      </c>
      <c r="L58" s="17">
        <v>197.08671118180678</v>
      </c>
      <c r="M58" s="17">
        <v>265.14189741000274</v>
      </c>
      <c r="N58" s="17">
        <v>9832.5527980156294</v>
      </c>
      <c r="O58" s="17">
        <v>134.62844309999721</v>
      </c>
      <c r="P58" s="17">
        <v>-2199.7649977410256</v>
      </c>
      <c r="Q58" s="17">
        <v>-38.151662459997581</v>
      </c>
      <c r="R58" s="17">
        <v>-2964.9723708429374</v>
      </c>
      <c r="S58" s="17">
        <v>409.48166956999671</v>
      </c>
      <c r="T58" s="17">
        <v>2342.8806877068687</v>
      </c>
      <c r="U58" s="17">
        <v>721.31441350092291</v>
      </c>
      <c r="V58" s="17">
        <v>837.06063960575796</v>
      </c>
      <c r="W58" s="17">
        <v>2206.0730434545717</v>
      </c>
      <c r="X58" s="17">
        <v>-3.1757280811461897E-2</v>
      </c>
      <c r="Y58" s="17">
        <v>-2946.9476364860056</v>
      </c>
      <c r="Z58" s="17">
        <v>136.99820173149476</v>
      </c>
      <c r="AA58" s="17">
        <v>-992.41800620443894</v>
      </c>
      <c r="AB58" s="17">
        <v>1428.1538933377064</v>
      </c>
      <c r="AC58" s="17">
        <v>-4467.6050667940153</v>
      </c>
      <c r="AD58" s="17">
        <v>-273.2894621003129</v>
      </c>
      <c r="AE58" s="17">
        <v>-1745.8653106886591</v>
      </c>
      <c r="AF58" s="17">
        <v>-1340.0370047695887</v>
      </c>
      <c r="AG58" s="17">
        <v>-386.85282844706467</v>
      </c>
      <c r="AH58" s="17">
        <v>1316.507832512345</v>
      </c>
      <c r="AI58" s="17">
        <v>22713.037878236009</v>
      </c>
      <c r="AJ58" s="17">
        <v>-1097.025234895857</v>
      </c>
      <c r="AK58" s="58">
        <v>906.48243455998499</v>
      </c>
    </row>
    <row r="59" spans="1:37" s="18" customFormat="1" ht="12" customHeight="1">
      <c r="A59" s="10" t="s">
        <v>0</v>
      </c>
      <c r="B59" s="11" t="s">
        <v>1</v>
      </c>
      <c r="C59" s="17">
        <v>13483.863851</v>
      </c>
      <c r="D59" s="17">
        <v>14415.280271</v>
      </c>
      <c r="E59" s="17">
        <v>16129.886263</v>
      </c>
      <c r="F59" s="17">
        <v>18157.120514999995</v>
      </c>
      <c r="G59" s="17">
        <v>20502.473292999999</v>
      </c>
      <c r="H59" s="17">
        <v>22456.125435000002</v>
      </c>
      <c r="I59" s="17">
        <v>23265.912877999985</v>
      </c>
      <c r="J59" s="17">
        <v>23826.709771000002</v>
      </c>
      <c r="K59" s="17">
        <v>23835.538189999999</v>
      </c>
      <c r="L59" s="17">
        <v>23806.956949060001</v>
      </c>
      <c r="M59" s="17">
        <v>23223.558374699998</v>
      </c>
      <c r="N59" s="17">
        <v>21829.99845915</v>
      </c>
      <c r="O59" s="17">
        <v>21650.265171039999</v>
      </c>
      <c r="P59" s="17">
        <v>22720.27472795</v>
      </c>
      <c r="Q59" s="17">
        <v>23258.555585949998</v>
      </c>
      <c r="R59" s="17">
        <v>23067.293985520002</v>
      </c>
      <c r="S59" s="17">
        <v>25044.209905509997</v>
      </c>
      <c r="T59" s="17">
        <v>27008.229430799998</v>
      </c>
      <c r="U59" s="17">
        <v>29392.874300759999</v>
      </c>
      <c r="V59" s="17">
        <v>32100.39660194</v>
      </c>
      <c r="W59" s="17">
        <v>40636.637644679999</v>
      </c>
      <c r="X59" s="17">
        <v>38350.660164730005</v>
      </c>
      <c r="Y59" s="17">
        <v>42267.588863149998</v>
      </c>
      <c r="Z59" s="17">
        <v>44158.391703150002</v>
      </c>
      <c r="AA59" s="17">
        <v>40146.453563000003</v>
      </c>
      <c r="AB59" s="17">
        <v>42172.796443620005</v>
      </c>
      <c r="AC59" s="17">
        <v>43080.386244790003</v>
      </c>
      <c r="AD59" s="17">
        <v>44787.572699230004</v>
      </c>
      <c r="AE59" s="17">
        <v>44229.134347339997</v>
      </c>
      <c r="AF59" s="17">
        <v>44667.561139010002</v>
      </c>
      <c r="AG59" s="17">
        <v>45754.629798019996</v>
      </c>
      <c r="AH59" s="17">
        <v>43534.81684177</v>
      </c>
      <c r="AI59" s="17">
        <v>45217.248108219996</v>
      </c>
      <c r="AJ59" s="17">
        <v>47158.004836510001</v>
      </c>
      <c r="AK59" s="58">
        <v>49740.941588590002</v>
      </c>
    </row>
    <row r="60" spans="1:37" s="18" customFormat="1" ht="12" hidden="1" customHeight="1" outlineLevel="1">
      <c r="A60" s="10" t="s">
        <v>2</v>
      </c>
      <c r="B60" s="11" t="s">
        <v>3</v>
      </c>
      <c r="C60" s="17" t="s">
        <v>47</v>
      </c>
      <c r="D60" s="17" t="s">
        <v>47</v>
      </c>
      <c r="E60" s="17" t="s">
        <v>47</v>
      </c>
      <c r="F60" s="17" t="s">
        <v>47</v>
      </c>
      <c r="G60" s="17" t="s">
        <v>47</v>
      </c>
      <c r="H60" s="17" t="s">
        <v>47</v>
      </c>
      <c r="I60" s="17" t="s">
        <v>47</v>
      </c>
      <c r="J60" s="17" t="s">
        <v>47</v>
      </c>
      <c r="K60" s="17" t="s">
        <v>47</v>
      </c>
      <c r="L60" s="17" t="s">
        <v>47</v>
      </c>
      <c r="M60" s="17" t="s">
        <v>47</v>
      </c>
      <c r="N60" s="17" t="s">
        <v>47</v>
      </c>
      <c r="O60" s="17" t="s">
        <v>47</v>
      </c>
      <c r="P60" s="17" t="s">
        <v>47</v>
      </c>
      <c r="Q60" s="17" t="s">
        <v>47</v>
      </c>
      <c r="R60" s="17" t="s">
        <v>47</v>
      </c>
      <c r="S60" s="17" t="s">
        <v>47</v>
      </c>
      <c r="T60" s="17" t="s">
        <v>47</v>
      </c>
      <c r="U60" s="17" t="s">
        <v>47</v>
      </c>
      <c r="V60" s="17" t="s">
        <v>47</v>
      </c>
      <c r="W60" s="17" t="s">
        <v>47</v>
      </c>
      <c r="X60" s="17" t="s">
        <v>47</v>
      </c>
      <c r="Y60" s="17" t="s">
        <v>47</v>
      </c>
      <c r="Z60" s="17" t="s">
        <v>47</v>
      </c>
      <c r="AA60" s="17" t="s">
        <v>47</v>
      </c>
      <c r="AB60" s="17" t="s">
        <v>47</v>
      </c>
      <c r="AC60" s="17" t="s">
        <v>47</v>
      </c>
      <c r="AD60" s="17" t="s">
        <v>47</v>
      </c>
      <c r="AE60" s="17" t="s">
        <v>47</v>
      </c>
      <c r="AF60" s="17" t="s">
        <v>47</v>
      </c>
      <c r="AG60" s="17" t="s">
        <v>47</v>
      </c>
      <c r="AH60" s="17" t="s">
        <v>47</v>
      </c>
      <c r="AI60" s="17" t="s">
        <v>47</v>
      </c>
      <c r="AJ60" s="17" t="s">
        <v>47</v>
      </c>
      <c r="AK60" s="58" t="s">
        <v>47</v>
      </c>
    </row>
    <row r="61" spans="1:37" s="18" customFormat="1" ht="12" customHeight="1" collapsed="1">
      <c r="A61" s="10" t="s">
        <v>4</v>
      </c>
      <c r="B61" s="11" t="s">
        <v>5</v>
      </c>
      <c r="C61" s="17">
        <v>-769.52599336000003</v>
      </c>
      <c r="D61" s="17">
        <v>-550.95001231000003</v>
      </c>
      <c r="E61" s="17">
        <v>-272.46843059000003</v>
      </c>
      <c r="F61" s="17">
        <v>5.9972767500000002</v>
      </c>
      <c r="G61" s="17">
        <v>228.75751506</v>
      </c>
      <c r="H61" s="17">
        <v>240.00159662999999</v>
      </c>
      <c r="I61" s="17">
        <v>-179.85336119999999</v>
      </c>
      <c r="J61" s="17">
        <v>-805.17725838000001</v>
      </c>
      <c r="K61" s="17">
        <v>-1148.0760175800001</v>
      </c>
      <c r="L61" s="17">
        <v>-1574.9726296199999</v>
      </c>
      <c r="M61" s="17">
        <v>-2190.1201972499998</v>
      </c>
      <c r="N61" s="17">
        <v>-685.87552717000005</v>
      </c>
      <c r="O61" s="17">
        <v>-1485.0190695399999</v>
      </c>
      <c r="P61" s="17">
        <v>-2305.5074100299998</v>
      </c>
      <c r="Q61" s="17">
        <v>-3313.0262506099998</v>
      </c>
      <c r="R61" s="17">
        <v>-4502.5155541300001</v>
      </c>
      <c r="S61" s="17">
        <v>-4450.3805292999996</v>
      </c>
      <c r="T61" s="17">
        <v>-6035.9272979099997</v>
      </c>
      <c r="U61" s="17">
        <v>-7773.7740592999999</v>
      </c>
      <c r="V61" s="17">
        <v>-9330.1398305000002</v>
      </c>
      <c r="W61" s="17">
        <v>-10919.898999450001</v>
      </c>
      <c r="X61" s="17">
        <v>-12379.45600163</v>
      </c>
      <c r="Y61" s="17">
        <v>-13791.069602889998</v>
      </c>
      <c r="Z61" s="17">
        <v>-14912.319168369999</v>
      </c>
      <c r="AA61" s="17">
        <v>-9946.4646416299984</v>
      </c>
      <c r="AB61" s="17">
        <v>-9351.568290019999</v>
      </c>
      <c r="AC61" s="17">
        <v>-8765.3744917199983</v>
      </c>
      <c r="AD61" s="17">
        <v>-7843.0400335099994</v>
      </c>
      <c r="AE61" s="17">
        <v>-7229.4223564199992</v>
      </c>
      <c r="AF61" s="17">
        <v>-6406.233770509999</v>
      </c>
      <c r="AG61" s="17">
        <v>-5284.2042655899986</v>
      </c>
      <c r="AH61" s="17">
        <v>-5521.0167765399983</v>
      </c>
      <c r="AI61" s="17">
        <v>-5496.9026401899982</v>
      </c>
      <c r="AJ61" s="17">
        <v>-5764.0219152299978</v>
      </c>
      <c r="AK61" s="58">
        <v>-5971.3205111999978</v>
      </c>
    </row>
    <row r="62" spans="1:37" s="18" customFormat="1" ht="12" hidden="1" customHeight="1" outlineLevel="1">
      <c r="A62" s="10" t="s">
        <v>6</v>
      </c>
      <c r="B62" s="11" t="s">
        <v>7</v>
      </c>
      <c r="C62" s="17" t="s">
        <v>47</v>
      </c>
      <c r="D62" s="17" t="s">
        <v>47</v>
      </c>
      <c r="E62" s="17" t="s">
        <v>47</v>
      </c>
      <c r="F62" s="17" t="s">
        <v>47</v>
      </c>
      <c r="G62" s="17" t="s">
        <v>47</v>
      </c>
      <c r="H62" s="17" t="s">
        <v>47</v>
      </c>
      <c r="I62" s="17" t="s">
        <v>47</v>
      </c>
      <c r="J62" s="17" t="s">
        <v>47</v>
      </c>
      <c r="K62" s="17" t="s">
        <v>47</v>
      </c>
      <c r="L62" s="17" t="s">
        <v>47</v>
      </c>
      <c r="M62" s="17" t="s">
        <v>47</v>
      </c>
      <c r="N62" s="17" t="s">
        <v>47</v>
      </c>
      <c r="O62" s="17" t="s">
        <v>47</v>
      </c>
      <c r="P62" s="17" t="s">
        <v>47</v>
      </c>
      <c r="Q62" s="17" t="s">
        <v>47</v>
      </c>
      <c r="R62" s="17" t="s">
        <v>47</v>
      </c>
      <c r="S62" s="17" t="s">
        <v>47</v>
      </c>
      <c r="T62" s="17" t="s">
        <v>47</v>
      </c>
      <c r="U62" s="17" t="s">
        <v>47</v>
      </c>
      <c r="V62" s="17" t="s">
        <v>47</v>
      </c>
      <c r="W62" s="17" t="s">
        <v>47</v>
      </c>
      <c r="X62" s="17" t="s">
        <v>47</v>
      </c>
      <c r="Y62" s="17" t="s">
        <v>47</v>
      </c>
      <c r="Z62" s="17" t="s">
        <v>47</v>
      </c>
      <c r="AA62" s="17" t="s">
        <v>47</v>
      </c>
      <c r="AB62" s="17" t="s">
        <v>47</v>
      </c>
      <c r="AC62" s="17" t="s">
        <v>47</v>
      </c>
      <c r="AD62" s="17" t="s">
        <v>47</v>
      </c>
      <c r="AE62" s="17" t="s">
        <v>47</v>
      </c>
      <c r="AF62" s="17" t="s">
        <v>47</v>
      </c>
      <c r="AG62" s="17" t="s">
        <v>47</v>
      </c>
      <c r="AH62" s="17" t="s">
        <v>47</v>
      </c>
      <c r="AI62" s="17" t="s">
        <v>47</v>
      </c>
      <c r="AJ62" s="17" t="s">
        <v>47</v>
      </c>
      <c r="AK62" s="58" t="s">
        <v>47</v>
      </c>
    </row>
    <row r="63" spans="1:37" s="18" customFormat="1" ht="12" customHeight="1" collapsed="1">
      <c r="A63" s="10" t="s">
        <v>45</v>
      </c>
      <c r="B63" s="11" t="s">
        <v>46</v>
      </c>
      <c r="C63" s="17" t="str">
        <f>IF(AND(C60="–",C62="–"),"–",SUM(C60,C62))</f>
        <v>–</v>
      </c>
      <c r="D63" s="17" t="str">
        <f t="shared" ref="D63:AK63" si="4">IF(AND(D60="–",D62="–"),"–",SUM(D60,D62))</f>
        <v>–</v>
      </c>
      <c r="E63" s="17" t="str">
        <f t="shared" si="4"/>
        <v>–</v>
      </c>
      <c r="F63" s="17" t="str">
        <f t="shared" si="4"/>
        <v>–</v>
      </c>
      <c r="G63" s="17" t="str">
        <f t="shared" si="4"/>
        <v>–</v>
      </c>
      <c r="H63" s="17" t="str">
        <f t="shared" si="4"/>
        <v>–</v>
      </c>
      <c r="I63" s="17" t="str">
        <f t="shared" si="4"/>
        <v>–</v>
      </c>
      <c r="J63" s="17" t="str">
        <f t="shared" si="4"/>
        <v>–</v>
      </c>
      <c r="K63" s="17" t="str">
        <f t="shared" si="4"/>
        <v>–</v>
      </c>
      <c r="L63" s="17" t="str">
        <f t="shared" si="4"/>
        <v>–</v>
      </c>
      <c r="M63" s="17" t="str">
        <f t="shared" si="4"/>
        <v>–</v>
      </c>
      <c r="N63" s="17" t="str">
        <f t="shared" si="4"/>
        <v>–</v>
      </c>
      <c r="O63" s="17" t="str">
        <f t="shared" si="4"/>
        <v>–</v>
      </c>
      <c r="P63" s="17" t="str">
        <f t="shared" si="4"/>
        <v>–</v>
      </c>
      <c r="Q63" s="17" t="str">
        <f t="shared" si="4"/>
        <v>–</v>
      </c>
      <c r="R63" s="17" t="str">
        <f t="shared" si="4"/>
        <v>–</v>
      </c>
      <c r="S63" s="17" t="str">
        <f t="shared" si="4"/>
        <v>–</v>
      </c>
      <c r="T63" s="17" t="str">
        <f t="shared" si="4"/>
        <v>–</v>
      </c>
      <c r="U63" s="17" t="str">
        <f t="shared" si="4"/>
        <v>–</v>
      </c>
      <c r="V63" s="17" t="str">
        <f t="shared" si="4"/>
        <v>–</v>
      </c>
      <c r="W63" s="17" t="str">
        <f t="shared" si="4"/>
        <v>–</v>
      </c>
      <c r="X63" s="17" t="str">
        <f t="shared" si="4"/>
        <v>–</v>
      </c>
      <c r="Y63" s="17" t="str">
        <f t="shared" si="4"/>
        <v>–</v>
      </c>
      <c r="Z63" s="17" t="str">
        <f t="shared" si="4"/>
        <v>–</v>
      </c>
      <c r="AA63" s="17" t="str">
        <f t="shared" si="4"/>
        <v>–</v>
      </c>
      <c r="AB63" s="17" t="str">
        <f t="shared" si="4"/>
        <v>–</v>
      </c>
      <c r="AC63" s="17" t="str">
        <f t="shared" si="4"/>
        <v>–</v>
      </c>
      <c r="AD63" s="17" t="str">
        <f t="shared" si="4"/>
        <v>–</v>
      </c>
      <c r="AE63" s="17" t="str">
        <f t="shared" si="4"/>
        <v>–</v>
      </c>
      <c r="AF63" s="17" t="str">
        <f t="shared" si="4"/>
        <v>–</v>
      </c>
      <c r="AG63" s="17" t="str">
        <f t="shared" si="4"/>
        <v>–</v>
      </c>
      <c r="AH63" s="17" t="str">
        <f t="shared" si="4"/>
        <v>–</v>
      </c>
      <c r="AI63" s="17" t="str">
        <f t="shared" si="4"/>
        <v>–</v>
      </c>
      <c r="AJ63" s="17" t="str">
        <f t="shared" si="4"/>
        <v>–</v>
      </c>
      <c r="AK63" s="58" t="str">
        <f t="shared" si="4"/>
        <v>–</v>
      </c>
    </row>
    <row r="64" spans="1:37" s="18" customFormat="1" ht="12" customHeight="1">
      <c r="A64" s="10" t="s">
        <v>8</v>
      </c>
      <c r="B64" s="11" t="s">
        <v>9</v>
      </c>
      <c r="C64" s="17">
        <v>157621.00187707701</v>
      </c>
      <c r="D64" s="17">
        <v>171901</v>
      </c>
      <c r="E64" s="17">
        <v>188573</v>
      </c>
      <c r="F64" s="17">
        <v>207173</v>
      </c>
      <c r="G64" s="17">
        <v>227139</v>
      </c>
      <c r="H64" s="17">
        <v>247727.046</v>
      </c>
      <c r="I64" s="17">
        <v>267069.09999999998</v>
      </c>
      <c r="J64" s="17">
        <v>285172.88799999998</v>
      </c>
      <c r="K64" s="17">
        <v>311105.20223495853</v>
      </c>
      <c r="L64" s="17">
        <v>337474</v>
      </c>
      <c r="M64" s="17">
        <v>373605.3181768161</v>
      </c>
      <c r="N64" s="17">
        <v>413605</v>
      </c>
      <c r="O64" s="17">
        <v>458755.204307754</v>
      </c>
      <c r="P64" s="17">
        <v>475022</v>
      </c>
      <c r="Q64" s="17">
        <v>455000</v>
      </c>
      <c r="R64" s="17">
        <v>423591</v>
      </c>
      <c r="S64" s="17">
        <v>468000</v>
      </c>
      <c r="T64" s="17">
        <v>491090.6083535761</v>
      </c>
      <c r="U64" s="17">
        <v>550099.80241797317</v>
      </c>
      <c r="V64" s="17">
        <v>590829.60482755443</v>
      </c>
      <c r="W64" s="17">
        <v>610382.13198541861</v>
      </c>
      <c r="X64" s="17">
        <v>540609.02746418654</v>
      </c>
      <c r="Y64" s="17">
        <v>600944.9895859285</v>
      </c>
      <c r="Z64" s="17">
        <v>625427.147</v>
      </c>
      <c r="AA64" s="17">
        <v>628841.78597193887</v>
      </c>
      <c r="AB64" s="17">
        <v>675964.85844527418</v>
      </c>
      <c r="AC64" s="17">
        <v>721054.12862806884</v>
      </c>
      <c r="AD64" s="17">
        <v>779181.06362225395</v>
      </c>
      <c r="AE64" s="17">
        <v>788177.39500000002</v>
      </c>
      <c r="AF64" s="17">
        <v>825124.24403111672</v>
      </c>
      <c r="AG64" s="17">
        <v>895597.1537102306</v>
      </c>
      <c r="AH64" s="17">
        <v>874000.63585265388</v>
      </c>
      <c r="AI64" s="17">
        <v>1005321.2649446535</v>
      </c>
      <c r="AJ64" s="17">
        <v>1064589.8600000001</v>
      </c>
      <c r="AK64" s="58">
        <v>1161710.3042115616</v>
      </c>
    </row>
    <row r="65" spans="1:37" s="18" customFormat="1" ht="12" customHeight="1">
      <c r="A65" s="10" t="s">
        <v>25</v>
      </c>
      <c r="B65" s="11" t="s">
        <v>10</v>
      </c>
      <c r="C65" s="17">
        <v>6508.6503538612396</v>
      </c>
      <c r="D65" s="17">
        <v>6384.1212911657212</v>
      </c>
      <c r="E65" s="17">
        <v>6355.865407275759</v>
      </c>
      <c r="F65" s="17">
        <v>6599.6058966792034</v>
      </c>
      <c r="G65" s="17">
        <v>6593.2066667274566</v>
      </c>
      <c r="H65" s="17">
        <v>6383.6445305986208</v>
      </c>
      <c r="I65" s="17">
        <v>6283.6255719181909</v>
      </c>
      <c r="J65" s="17">
        <v>6409.9641759181923</v>
      </c>
      <c r="K65" s="17">
        <v>6327.9422759181944</v>
      </c>
      <c r="L65" s="17">
        <v>6310.6139413000001</v>
      </c>
      <c r="M65" s="17">
        <v>6695.5600269799997</v>
      </c>
      <c r="N65" s="17">
        <v>6910.8556612400007</v>
      </c>
      <c r="O65" s="17">
        <v>7039.0728887400001</v>
      </c>
      <c r="P65" s="17">
        <v>6934.6668542500011</v>
      </c>
      <c r="Q65" s="17">
        <v>6257.1674278099999</v>
      </c>
      <c r="R65" s="17">
        <v>6166.0364865800002</v>
      </c>
      <c r="S65" s="17">
        <v>6885.5635281800005</v>
      </c>
      <c r="T65" s="17">
        <v>7717.4990735599986</v>
      </c>
      <c r="U65" s="17">
        <v>8118.7357380000003</v>
      </c>
      <c r="V65" s="17">
        <v>8913.0016876999998</v>
      </c>
      <c r="W65" s="17">
        <v>9394.1834160099988</v>
      </c>
      <c r="X65" s="17">
        <v>8665.9653891300004</v>
      </c>
      <c r="Y65" s="17">
        <v>8153.5931847699994</v>
      </c>
      <c r="Z65" s="17">
        <v>8651.2827853299987</v>
      </c>
      <c r="AA65" s="17">
        <v>9648.9708438199996</v>
      </c>
      <c r="AB65" s="17">
        <v>12241.23551585</v>
      </c>
      <c r="AC65" s="17">
        <v>12096.135722660001</v>
      </c>
      <c r="AD65" s="17">
        <v>12352.539724970002</v>
      </c>
      <c r="AE65" s="17">
        <v>12142.15405859</v>
      </c>
      <c r="AF65" s="17">
        <v>12328.550066790001</v>
      </c>
      <c r="AG65" s="17">
        <v>13693.949706059997</v>
      </c>
      <c r="AH65" s="17">
        <v>14611.394609810002</v>
      </c>
      <c r="AI65" s="17">
        <v>16027.065024969997</v>
      </c>
      <c r="AJ65" s="17">
        <v>16658.941808049996</v>
      </c>
      <c r="AK65" s="58">
        <v>16279.539948670001</v>
      </c>
    </row>
    <row r="66" spans="1:37" s="18" customFormat="1" ht="12" customHeight="1">
      <c r="A66" s="10" t="s">
        <v>11</v>
      </c>
      <c r="B66" s="11" t="s">
        <v>12</v>
      </c>
      <c r="C66" s="17">
        <v>10411.45456517725</v>
      </c>
      <c r="D66" s="17">
        <v>11052.551676216057</v>
      </c>
      <c r="E66" s="17">
        <v>11823.690022474857</v>
      </c>
      <c r="F66" s="17">
        <v>12553.116143246918</v>
      </c>
      <c r="G66" s="17">
        <v>13432.558578666521</v>
      </c>
      <c r="H66" s="17">
        <v>14227.500453000001</v>
      </c>
      <c r="I66" s="17">
        <v>15159.501190999999</v>
      </c>
      <c r="J66" s="17">
        <v>16509.403653000001</v>
      </c>
      <c r="K66" s="17">
        <v>18128.619979999999</v>
      </c>
      <c r="L66" s="17">
        <v>19945.938426999997</v>
      </c>
      <c r="M66" s="17">
        <v>21770.573980000001</v>
      </c>
      <c r="N66" s="17">
        <v>23514.409777000001</v>
      </c>
      <c r="O66" s="17">
        <v>25400.219902000001</v>
      </c>
      <c r="P66" s="17">
        <v>27322.276993999996</v>
      </c>
      <c r="Q66" s="17">
        <v>28557.442706999998</v>
      </c>
      <c r="R66" s="17">
        <v>29561.817923000002</v>
      </c>
      <c r="S66" s="17">
        <v>31408.284250999997</v>
      </c>
      <c r="T66" s="17">
        <v>33313.122173999996</v>
      </c>
      <c r="U66" s="17">
        <v>35601.495560000003</v>
      </c>
      <c r="V66" s="17">
        <v>38386.242194999999</v>
      </c>
      <c r="W66" s="17">
        <v>41060.297975999994</v>
      </c>
      <c r="X66" s="17">
        <v>39001.898870000005</v>
      </c>
      <c r="Y66" s="17">
        <v>41381.925965999995</v>
      </c>
      <c r="Z66" s="17">
        <v>42817.080937999999</v>
      </c>
      <c r="AA66" s="17">
        <v>44895.225183999995</v>
      </c>
      <c r="AB66" s="17">
        <v>47620.472457000011</v>
      </c>
      <c r="AC66" s="17">
        <v>49303.811370999996</v>
      </c>
      <c r="AD66" s="17">
        <v>51024.559992000002</v>
      </c>
      <c r="AE66" s="17">
        <v>52595.58110399999</v>
      </c>
      <c r="AF66" s="17">
        <v>53682.838970000004</v>
      </c>
      <c r="AG66" s="17">
        <v>55643.118429999995</v>
      </c>
      <c r="AH66" s="17">
        <v>62085.468204999997</v>
      </c>
      <c r="AI66" s="17">
        <v>65839.110801000003</v>
      </c>
      <c r="AJ66" s="17">
        <v>68476.669622999994</v>
      </c>
      <c r="AK66" s="58">
        <v>72526.196650999991</v>
      </c>
    </row>
    <row r="67" spans="1:37" s="18" customFormat="1" ht="12" customHeight="1">
      <c r="A67" s="10" t="s">
        <v>13</v>
      </c>
      <c r="B67" s="11" t="s">
        <v>14</v>
      </c>
      <c r="C67" s="17">
        <v>2342.4492645199998</v>
      </c>
      <c r="D67" s="17">
        <v>2402.7949448499999</v>
      </c>
      <c r="E67" s="17">
        <v>2482.8527916200001</v>
      </c>
      <c r="F67" s="17">
        <v>2657.4400486099998</v>
      </c>
      <c r="G67" s="17">
        <v>2920.7488109800001</v>
      </c>
      <c r="H67" s="17">
        <v>3243.1720667999998</v>
      </c>
      <c r="I67" s="17">
        <v>3662.3931535800002</v>
      </c>
      <c r="J67" s="17">
        <v>4118.2403276799996</v>
      </c>
      <c r="K67" s="17">
        <v>4357.1924674600004</v>
      </c>
      <c r="L67" s="17">
        <v>4613.4252940899996</v>
      </c>
      <c r="M67" s="17">
        <v>5000.0679671199996</v>
      </c>
      <c r="N67" s="17">
        <v>3050.7447263899999</v>
      </c>
      <c r="O67" s="17">
        <v>3263.4959126499998</v>
      </c>
      <c r="P67" s="17">
        <v>3455.0086329800001</v>
      </c>
      <c r="Q67" s="17">
        <v>3574.6122811700002</v>
      </c>
      <c r="R67" s="17">
        <v>3544.5492228100002</v>
      </c>
      <c r="S67" s="17">
        <v>2273.5439806100003</v>
      </c>
      <c r="T67" s="17">
        <v>2679.5788686199999</v>
      </c>
      <c r="U67" s="17">
        <v>2861.9498073999998</v>
      </c>
      <c r="V67" s="17">
        <v>2540.55191418</v>
      </c>
      <c r="W67" s="17">
        <v>2143.4610842000002</v>
      </c>
      <c r="X67" s="17">
        <v>1482.64551549</v>
      </c>
      <c r="Y67" s="17">
        <v>1009.01903282</v>
      </c>
      <c r="Z67" s="17">
        <v>411.83181610000003</v>
      </c>
      <c r="AA67" s="17">
        <v>509.09935842000004</v>
      </c>
      <c r="AB67" s="17">
        <v>656.83972765999999</v>
      </c>
      <c r="AC67" s="17">
        <v>797.9333260599999</v>
      </c>
      <c r="AD67" s="17">
        <v>967.76920098000005</v>
      </c>
      <c r="AE67" s="17">
        <v>1075.63761133</v>
      </c>
      <c r="AF67" s="17">
        <v>1024.02263657</v>
      </c>
      <c r="AG67" s="17">
        <v>1036.43214345</v>
      </c>
      <c r="AH67" s="17">
        <v>1024.5976614599999</v>
      </c>
      <c r="AI67" s="17">
        <v>1166.8799376200002</v>
      </c>
      <c r="AJ67" s="17">
        <v>1350.69878584</v>
      </c>
      <c r="AK67" s="58">
        <v>1581.7688109800001</v>
      </c>
    </row>
    <row r="68" spans="1:37" s="18" customFormat="1" ht="12" customHeight="1">
      <c r="A68" s="10" t="s">
        <v>15</v>
      </c>
      <c r="B68" s="11" t="s">
        <v>16</v>
      </c>
      <c r="C68" s="17">
        <v>1749.1031518699999</v>
      </c>
      <c r="D68" s="17">
        <v>2105.6003489899999</v>
      </c>
      <c r="E68" s="17">
        <v>2639.74708461</v>
      </c>
      <c r="F68" s="17">
        <v>2923.6652284699999</v>
      </c>
      <c r="G68" s="17">
        <v>2449.9188667000003</v>
      </c>
      <c r="H68" s="17">
        <v>-207.18519252000002</v>
      </c>
      <c r="I68" s="17">
        <v>-2636.6480900000001</v>
      </c>
      <c r="J68" s="17">
        <v>-4877.9597255000008</v>
      </c>
      <c r="K68" s="17">
        <v>-4630.6824552800017</v>
      </c>
      <c r="L68" s="17">
        <v>-4799.0868110000001</v>
      </c>
      <c r="M68" s="17">
        <v>-7082.2</v>
      </c>
      <c r="N68" s="17">
        <v>-7415.1</v>
      </c>
      <c r="O68" s="17">
        <v>-6092.5</v>
      </c>
      <c r="P68" s="17">
        <v>-3157.2</v>
      </c>
      <c r="Q68" s="17">
        <v>279.39999999999998</v>
      </c>
      <c r="R68" s="17">
        <v>2282.9</v>
      </c>
      <c r="S68" s="17">
        <v>1475</v>
      </c>
      <c r="T68" s="17">
        <v>-796.9</v>
      </c>
      <c r="U68" s="17">
        <v>-2675.2</v>
      </c>
      <c r="V68" s="17">
        <v>-3729.5</v>
      </c>
      <c r="W68" s="17">
        <v>-3708</v>
      </c>
      <c r="X68" s="17">
        <v>-3090.29890733</v>
      </c>
      <c r="Y68" s="17">
        <v>-4554.0923780200001</v>
      </c>
      <c r="Z68" s="17">
        <v>-6259.1497733099995</v>
      </c>
      <c r="AA68" s="17">
        <v>-4631.6992895900003</v>
      </c>
      <c r="AB68" s="17">
        <v>-3473.7928995900002</v>
      </c>
      <c r="AC68" s="17">
        <v>-2886.4901625000007</v>
      </c>
      <c r="AD68" s="17">
        <v>-2149.1687432899998</v>
      </c>
      <c r="AE68" s="17">
        <v>-1539.3113567300002</v>
      </c>
      <c r="AF68" s="17">
        <v>-1383.7756586899995</v>
      </c>
      <c r="AG68" s="17">
        <v>-982.38817717999984</v>
      </c>
      <c r="AH68" s="17">
        <v>190.92346791000008</v>
      </c>
      <c r="AI68" s="17">
        <v>1754.9332529799999</v>
      </c>
      <c r="AJ68" s="17">
        <v>1899.7043223299995</v>
      </c>
      <c r="AK68" s="58">
        <v>1713.91674812</v>
      </c>
    </row>
    <row r="69" spans="1:37" s="18" customFormat="1" ht="12" customHeight="1">
      <c r="A69" s="10" t="s">
        <v>17</v>
      </c>
      <c r="B69" s="11" t="s">
        <v>18</v>
      </c>
      <c r="C69" s="17">
        <v>1675.3378070299973</v>
      </c>
      <c r="D69" s="17">
        <v>1719.398807029997</v>
      </c>
      <c r="E69" s="17">
        <v>1760.9658070299974</v>
      </c>
      <c r="F69" s="17">
        <v>1795.0299493299972</v>
      </c>
      <c r="G69" s="17">
        <v>1855.3359355399971</v>
      </c>
      <c r="H69" s="17">
        <v>1915.5299698199974</v>
      </c>
      <c r="I69" s="17">
        <v>1915.2385905199972</v>
      </c>
      <c r="J69" s="17">
        <v>1886.7882562199975</v>
      </c>
      <c r="K69" s="17">
        <v>1847.0155628199977</v>
      </c>
      <c r="L69" s="17">
        <v>1845.6124408399978</v>
      </c>
      <c r="M69" s="17">
        <v>1847.3982030699976</v>
      </c>
      <c r="N69" s="17">
        <v>1837.1622160299971</v>
      </c>
      <c r="O69" s="17">
        <v>1892.8854719399974</v>
      </c>
      <c r="P69" s="17">
        <v>2005.7352387499973</v>
      </c>
      <c r="Q69" s="17">
        <v>2142.2158741199974</v>
      </c>
      <c r="R69" s="17">
        <v>2262.4045208599982</v>
      </c>
      <c r="S69" s="17">
        <v>2331.1894089999987</v>
      </c>
      <c r="T69" s="17">
        <v>2363.9230359700005</v>
      </c>
      <c r="U69" s="17">
        <v>2427.6709765200012</v>
      </c>
      <c r="V69" s="17">
        <v>2457.099327150001</v>
      </c>
      <c r="W69" s="17">
        <v>2511.9686539100012</v>
      </c>
      <c r="X69" s="17">
        <v>2558.9144750000005</v>
      </c>
      <c r="Y69" s="17">
        <v>2800</v>
      </c>
      <c r="Z69" s="17">
        <v>2700</v>
      </c>
      <c r="AA69" s="17">
        <v>2344.7662610000002</v>
      </c>
      <c r="AB69" s="17">
        <v>2504.7973830000001</v>
      </c>
      <c r="AC69" s="17">
        <v>2647.2905989999999</v>
      </c>
      <c r="AD69" s="17">
        <v>3008.187653</v>
      </c>
      <c r="AE69" s="17">
        <v>2579.6208000000001</v>
      </c>
      <c r="AF69" s="17">
        <v>2563.223978</v>
      </c>
      <c r="AG69" s="17">
        <v>3074.773248</v>
      </c>
      <c r="AH69" s="17">
        <v>2678.7901449999999</v>
      </c>
      <c r="AI69" s="17">
        <v>2895.4106919999999</v>
      </c>
      <c r="AJ69" s="17">
        <v>3176.2730329999999</v>
      </c>
      <c r="AK69" s="58">
        <v>3395.1076790000002</v>
      </c>
    </row>
    <row r="70" spans="1:37" s="18" customFormat="1" ht="12" customHeight="1">
      <c r="A70" s="10" t="s">
        <v>36</v>
      </c>
      <c r="B70" s="11" t="s">
        <v>37</v>
      </c>
      <c r="C70" s="17" t="s">
        <v>47</v>
      </c>
      <c r="D70" s="17" t="s">
        <v>47</v>
      </c>
      <c r="E70" s="17" t="s">
        <v>47</v>
      </c>
      <c r="F70" s="17" t="s">
        <v>47</v>
      </c>
      <c r="G70" s="17" t="s">
        <v>47</v>
      </c>
      <c r="H70" s="17" t="s">
        <v>47</v>
      </c>
      <c r="I70" s="17" t="s">
        <v>47</v>
      </c>
      <c r="J70" s="17" t="s">
        <v>47</v>
      </c>
      <c r="K70" s="17" t="s">
        <v>47</v>
      </c>
      <c r="L70" s="17" t="s">
        <v>47</v>
      </c>
      <c r="M70" s="17" t="s">
        <v>47</v>
      </c>
      <c r="N70" s="17" t="s">
        <v>47</v>
      </c>
      <c r="O70" s="17" t="s">
        <v>47</v>
      </c>
      <c r="P70" s="17" t="s">
        <v>47</v>
      </c>
      <c r="Q70" s="17" t="s">
        <v>47</v>
      </c>
      <c r="R70" s="17" t="s">
        <v>47</v>
      </c>
      <c r="S70" s="17" t="s">
        <v>47</v>
      </c>
      <c r="T70" s="17" t="s">
        <v>47</v>
      </c>
      <c r="U70" s="17" t="s">
        <v>47</v>
      </c>
      <c r="V70" s="17" t="s">
        <v>47</v>
      </c>
      <c r="W70" s="17" t="s">
        <v>47</v>
      </c>
      <c r="X70" s="17" t="s">
        <v>47</v>
      </c>
      <c r="Y70" s="17" t="s">
        <v>47</v>
      </c>
      <c r="Z70" s="17" t="s">
        <v>47</v>
      </c>
      <c r="AA70" s="17" t="s">
        <v>47</v>
      </c>
      <c r="AB70" s="17" t="s">
        <v>47</v>
      </c>
      <c r="AC70" s="17" t="s">
        <v>47</v>
      </c>
      <c r="AD70" s="17" t="s">
        <v>47</v>
      </c>
      <c r="AE70" s="17" t="s">
        <v>47</v>
      </c>
      <c r="AF70" s="17" t="s">
        <v>47</v>
      </c>
      <c r="AG70" s="17" t="s">
        <v>47</v>
      </c>
      <c r="AH70" s="17" t="s">
        <v>47</v>
      </c>
      <c r="AI70" s="17" t="s">
        <v>47</v>
      </c>
      <c r="AJ70" s="17" t="s">
        <v>47</v>
      </c>
      <c r="AK70" s="58" t="s">
        <v>47</v>
      </c>
    </row>
    <row r="71" spans="1:37" s="18" customFormat="1" ht="12" customHeight="1">
      <c r="A71" s="10" t="s">
        <v>38</v>
      </c>
      <c r="B71" s="11" t="s">
        <v>39</v>
      </c>
      <c r="C71" s="17" t="s">
        <v>47</v>
      </c>
      <c r="D71" s="17" t="s">
        <v>47</v>
      </c>
      <c r="E71" s="17" t="s">
        <v>47</v>
      </c>
      <c r="F71" s="17" t="s">
        <v>47</v>
      </c>
      <c r="G71" s="17" t="s">
        <v>47</v>
      </c>
      <c r="H71" s="17" t="s">
        <v>47</v>
      </c>
      <c r="I71" s="17" t="s">
        <v>47</v>
      </c>
      <c r="J71" s="17" t="s">
        <v>47</v>
      </c>
      <c r="K71" s="17" t="s">
        <v>47</v>
      </c>
      <c r="L71" s="17" t="s">
        <v>47</v>
      </c>
      <c r="M71" s="17" t="s">
        <v>47</v>
      </c>
      <c r="N71" s="17" t="s">
        <v>47</v>
      </c>
      <c r="O71" s="17" t="s">
        <v>47</v>
      </c>
      <c r="P71" s="17" t="s">
        <v>47</v>
      </c>
      <c r="Q71" s="17" t="s">
        <v>47</v>
      </c>
      <c r="R71" s="17" t="s">
        <v>47</v>
      </c>
      <c r="S71" s="17" t="s">
        <v>47</v>
      </c>
      <c r="T71" s="17" t="s">
        <v>47</v>
      </c>
      <c r="U71" s="17" t="s">
        <v>47</v>
      </c>
      <c r="V71" s="17" t="s">
        <v>47</v>
      </c>
      <c r="W71" s="17" t="s">
        <v>47</v>
      </c>
      <c r="X71" s="17" t="s">
        <v>47</v>
      </c>
      <c r="Y71" s="17" t="s">
        <v>47</v>
      </c>
      <c r="Z71" s="17" t="s">
        <v>47</v>
      </c>
      <c r="AA71" s="17" t="s">
        <v>47</v>
      </c>
      <c r="AB71" s="17" t="s">
        <v>47</v>
      </c>
      <c r="AC71" s="17" t="s">
        <v>47</v>
      </c>
      <c r="AD71" s="17" t="s">
        <v>47</v>
      </c>
      <c r="AE71" s="17" t="s">
        <v>47</v>
      </c>
      <c r="AF71" s="17" t="s">
        <v>47</v>
      </c>
      <c r="AG71" s="17" t="s">
        <v>47</v>
      </c>
      <c r="AH71" s="17" t="s">
        <v>47</v>
      </c>
      <c r="AI71" s="17" t="s">
        <v>47</v>
      </c>
      <c r="AJ71" s="17" t="s">
        <v>47</v>
      </c>
      <c r="AK71" s="58" t="s">
        <v>47</v>
      </c>
    </row>
    <row r="72" spans="1:37" s="18" customFormat="1" ht="30" customHeight="1" thickBot="1">
      <c r="A72" s="25" t="s">
        <v>22</v>
      </c>
      <c r="B72" s="26" t="s">
        <v>21</v>
      </c>
      <c r="C72" s="27">
        <f t="shared" ref="C72" si="5">SUM(C59:C69)</f>
        <v>193022.33487717551</v>
      </c>
      <c r="D72" s="27">
        <f t="shared" ref="D72:AJ72" si="6">SUM(D59:D69)</f>
        <v>209429.7973269418</v>
      </c>
      <c r="E72" s="27">
        <f t="shared" si="6"/>
        <v>229493.53894542062</v>
      </c>
      <c r="F72" s="27">
        <f t="shared" si="6"/>
        <v>251864.9750580861</v>
      </c>
      <c r="G72" s="27">
        <f t="shared" si="6"/>
        <v>275121.999666674</v>
      </c>
      <c r="H72" s="27">
        <f t="shared" si="6"/>
        <v>295985.83485932864</v>
      </c>
      <c r="I72" s="27">
        <f t="shared" si="6"/>
        <v>314539.2699338182</v>
      </c>
      <c r="J72" s="27">
        <f t="shared" si="6"/>
        <v>332240.85719993815</v>
      </c>
      <c r="K72" s="27">
        <f t="shared" si="6"/>
        <v>359822.75223829679</v>
      </c>
      <c r="L72" s="27">
        <f t="shared" si="6"/>
        <v>387622.48761166999</v>
      </c>
      <c r="M72" s="27">
        <f t="shared" si="6"/>
        <v>422870.15653143602</v>
      </c>
      <c r="N72" s="27">
        <f t="shared" si="6"/>
        <v>462647.19531264005</v>
      </c>
      <c r="O72" s="27">
        <f t="shared" si="6"/>
        <v>510423.62458458397</v>
      </c>
      <c r="P72" s="27">
        <f t="shared" si="6"/>
        <v>531997.25503790006</v>
      </c>
      <c r="Q72" s="27">
        <f t="shared" si="6"/>
        <v>515756.36762544006</v>
      </c>
      <c r="R72" s="27">
        <f t="shared" si="6"/>
        <v>485973.48658464005</v>
      </c>
      <c r="S72" s="27">
        <f t="shared" si="6"/>
        <v>532967.41054499999</v>
      </c>
      <c r="T72" s="27">
        <f t="shared" si="6"/>
        <v>557340.13363861595</v>
      </c>
      <c r="U72" s="27">
        <f t="shared" si="6"/>
        <v>618053.55474135326</v>
      </c>
      <c r="V72" s="27">
        <f t="shared" si="6"/>
        <v>662167.25672302453</v>
      </c>
      <c r="W72" s="27">
        <f t="shared" si="6"/>
        <v>691500.7817607685</v>
      </c>
      <c r="X72" s="27">
        <f t="shared" si="6"/>
        <v>615199.35696957656</v>
      </c>
      <c r="Y72" s="27">
        <f t="shared" si="6"/>
        <v>678211.95465175842</v>
      </c>
      <c r="Z72" s="27">
        <f t="shared" si="6"/>
        <v>702994.26530089998</v>
      </c>
      <c r="AA72" s="27">
        <f t="shared" si="6"/>
        <v>711808.13725095883</v>
      </c>
      <c r="AB72" s="27">
        <f t="shared" si="6"/>
        <v>768335.63878279424</v>
      </c>
      <c r="AC72" s="27">
        <f t="shared" si="6"/>
        <v>817327.82123735896</v>
      </c>
      <c r="AD72" s="27">
        <f t="shared" si="6"/>
        <v>881329.48411563388</v>
      </c>
      <c r="AE72" s="27">
        <f t="shared" si="6"/>
        <v>892030.78920811007</v>
      </c>
      <c r="AF72" s="27">
        <f t="shared" si="6"/>
        <v>931600.43139228679</v>
      </c>
      <c r="AG72" s="27">
        <f t="shared" si="6"/>
        <v>1008533.4645929906</v>
      </c>
      <c r="AH72" s="27">
        <f t="shared" si="6"/>
        <v>992605.61000706395</v>
      </c>
      <c r="AI72" s="27">
        <f t="shared" si="6"/>
        <v>1132725.0101212533</v>
      </c>
      <c r="AJ72" s="27">
        <f t="shared" si="6"/>
        <v>1197546.1304935003</v>
      </c>
      <c r="AK72" s="60">
        <f t="shared" ref="AK72" si="7">SUM(AK59:AK69)</f>
        <v>1300976.4551267214</v>
      </c>
    </row>
    <row r="73" spans="1:37" ht="18.75" customHeight="1"/>
    <row r="74" spans="1:37">
      <c r="AI74" s="29"/>
      <c r="AJ74" s="29"/>
      <c r="AK74" s="29"/>
    </row>
    <row r="83" spans="1:2" ht="54">
      <c r="A83" s="1" t="s">
        <v>42</v>
      </c>
      <c r="B83" s="2" t="s">
        <v>43</v>
      </c>
    </row>
    <row r="112" spans="1:2" ht="36">
      <c r="A112" s="61" t="s">
        <v>49</v>
      </c>
      <c r="B112" s="62" t="s">
        <v>50</v>
      </c>
    </row>
    <row r="118" spans="23:47">
      <c r="W118" s="28" t="s">
        <v>20</v>
      </c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</row>
    <row r="120" spans="23:47">
      <c r="AL120" s="31"/>
    </row>
    <row r="153" spans="1:47">
      <c r="AI153" s="32"/>
      <c r="AJ153" s="32"/>
      <c r="AK153" s="32"/>
    </row>
    <row r="155" spans="1:47">
      <c r="A155" s="33" t="s">
        <v>27</v>
      </c>
      <c r="B155" s="33" t="s">
        <v>26</v>
      </c>
      <c r="C155" s="34">
        <f t="shared" ref="C155:AI155" si="8">C2</f>
        <v>1987</v>
      </c>
      <c r="D155" s="34">
        <f t="shared" si="8"/>
        <v>1988</v>
      </c>
      <c r="E155" s="34">
        <f t="shared" si="8"/>
        <v>1989</v>
      </c>
      <c r="F155" s="34">
        <f t="shared" si="8"/>
        <v>1990</v>
      </c>
      <c r="G155" s="34">
        <f t="shared" si="8"/>
        <v>1991</v>
      </c>
      <c r="H155" s="34">
        <f t="shared" si="8"/>
        <v>1992</v>
      </c>
      <c r="I155" s="34">
        <f t="shared" si="8"/>
        <v>1993</v>
      </c>
      <c r="J155" s="34">
        <f t="shared" si="8"/>
        <v>1994</v>
      </c>
      <c r="K155" s="34">
        <f t="shared" si="8"/>
        <v>1995</v>
      </c>
      <c r="L155" s="34">
        <f t="shared" si="8"/>
        <v>1996</v>
      </c>
      <c r="M155" s="34">
        <f t="shared" si="8"/>
        <v>1997</v>
      </c>
      <c r="N155" s="34">
        <f t="shared" si="8"/>
        <v>1998</v>
      </c>
      <c r="O155" s="34">
        <f t="shared" si="8"/>
        <v>1999</v>
      </c>
      <c r="P155" s="34">
        <f t="shared" si="8"/>
        <v>2000</v>
      </c>
      <c r="Q155" s="34">
        <f t="shared" si="8"/>
        <v>2001</v>
      </c>
      <c r="R155" s="34">
        <f t="shared" si="8"/>
        <v>2002</v>
      </c>
      <c r="S155" s="34">
        <f t="shared" si="8"/>
        <v>2003</v>
      </c>
      <c r="T155" s="34">
        <f t="shared" si="8"/>
        <v>2004</v>
      </c>
      <c r="U155" s="34">
        <f t="shared" si="8"/>
        <v>2005</v>
      </c>
      <c r="V155" s="34">
        <f t="shared" si="8"/>
        <v>2006</v>
      </c>
      <c r="W155" s="34">
        <f t="shared" si="8"/>
        <v>2007</v>
      </c>
      <c r="X155" s="34">
        <f t="shared" si="8"/>
        <v>2008</v>
      </c>
      <c r="Y155" s="34">
        <f t="shared" si="8"/>
        <v>2009</v>
      </c>
      <c r="Z155" s="34">
        <f t="shared" si="8"/>
        <v>2010</v>
      </c>
      <c r="AA155" s="34">
        <f t="shared" si="8"/>
        <v>2011</v>
      </c>
      <c r="AB155" s="34">
        <f t="shared" si="8"/>
        <v>2012</v>
      </c>
      <c r="AC155" s="34">
        <f t="shared" si="8"/>
        <v>2013</v>
      </c>
      <c r="AD155" s="34">
        <f t="shared" si="8"/>
        <v>2014</v>
      </c>
      <c r="AE155" s="34">
        <f t="shared" si="8"/>
        <v>2015</v>
      </c>
      <c r="AF155" s="34">
        <f t="shared" si="8"/>
        <v>2016</v>
      </c>
      <c r="AG155" s="34">
        <f t="shared" si="8"/>
        <v>2017</v>
      </c>
      <c r="AH155" s="34">
        <f t="shared" si="8"/>
        <v>2018</v>
      </c>
      <c r="AI155" s="34">
        <f t="shared" si="8"/>
        <v>2019</v>
      </c>
      <c r="AJ155" s="34">
        <f t="shared" ref="AJ155:AK155" si="9">AJ2</f>
        <v>2020</v>
      </c>
      <c r="AK155" s="34">
        <f t="shared" si="9"/>
        <v>2021</v>
      </c>
      <c r="AL155" s="31"/>
    </row>
    <row r="156" spans="1:47">
      <c r="A156" s="35" t="s">
        <v>35</v>
      </c>
      <c r="B156" s="36" t="s">
        <v>34</v>
      </c>
      <c r="C156" s="37">
        <f t="shared" ref="C156:AI156" si="10">C30/1000</f>
        <v>12.623835721238764</v>
      </c>
      <c r="D156" s="38">
        <f t="shared" si="10"/>
        <v>14.714733518539695</v>
      </c>
      <c r="E156" s="38">
        <f t="shared" si="10"/>
        <v>18.143810721320882</v>
      </c>
      <c r="F156" s="38">
        <f t="shared" si="10"/>
        <v>20.324089531384125</v>
      </c>
      <c r="G156" s="38">
        <f t="shared" si="10"/>
        <v>20.449222141706006</v>
      </c>
      <c r="H156" s="38">
        <f t="shared" si="10"/>
        <v>18.358435875963618</v>
      </c>
      <c r="I156" s="38">
        <f t="shared" si="10"/>
        <v>16.291080303810965</v>
      </c>
      <c r="J156" s="38">
        <f t="shared" si="10"/>
        <v>15.784523344447699</v>
      </c>
      <c r="K156" s="38">
        <f t="shared" si="10"/>
        <v>16.993853948595625</v>
      </c>
      <c r="L156" s="38">
        <f t="shared" si="10"/>
        <v>15.763652525734326</v>
      </c>
      <c r="M156" s="38">
        <f t="shared" si="10"/>
        <v>12.040843463209647</v>
      </c>
      <c r="N156" s="38">
        <f t="shared" si="10"/>
        <v>14.454026712085579</v>
      </c>
      <c r="O156" s="38">
        <f t="shared" si="10"/>
        <v>14.875169731410507</v>
      </c>
      <c r="P156" s="38">
        <f t="shared" si="10"/>
        <v>18.037818676724118</v>
      </c>
      <c r="Q156" s="38">
        <f t="shared" si="10"/>
        <v>17.854050333464773</v>
      </c>
      <c r="R156" s="38">
        <f t="shared" si="10"/>
        <v>15.548427192876966</v>
      </c>
      <c r="S156" s="38">
        <f t="shared" si="10"/>
        <v>13.786064260281471</v>
      </c>
      <c r="T156" s="38">
        <f t="shared" si="10"/>
        <v>11.580313667160524</v>
      </c>
      <c r="U156" s="38">
        <f t="shared" si="10"/>
        <v>14.089097859477825</v>
      </c>
      <c r="V156" s="38">
        <f t="shared" si="10"/>
        <v>17.815976478725549</v>
      </c>
      <c r="W156" s="38">
        <f t="shared" si="10"/>
        <v>24.829408807858513</v>
      </c>
      <c r="X156" s="38">
        <f t="shared" si="10"/>
        <v>25.100588070327316</v>
      </c>
      <c r="Y156" s="38">
        <f t="shared" si="10"/>
        <v>16.872766170117345</v>
      </c>
      <c r="Z156" s="38">
        <f t="shared" si="10"/>
        <v>17.087476005588794</v>
      </c>
      <c r="AA156" s="38">
        <f t="shared" si="10"/>
        <v>21.923367777962326</v>
      </c>
      <c r="AB156" s="38">
        <f t="shared" si="10"/>
        <v>17.667692266513299</v>
      </c>
      <c r="AC156" s="38">
        <f t="shared" si="10"/>
        <v>20.833920179346961</v>
      </c>
      <c r="AD156" s="38">
        <f t="shared" si="10"/>
        <v>20.393117669045161</v>
      </c>
      <c r="AE156" s="38">
        <f t="shared" si="10"/>
        <v>16.494347267764162</v>
      </c>
      <c r="AF156" s="38">
        <f t="shared" si="10"/>
        <v>17.035257614429682</v>
      </c>
      <c r="AG156" s="38">
        <f t="shared" si="10"/>
        <v>20.855875649197383</v>
      </c>
      <c r="AH156" s="38">
        <f t="shared" si="10"/>
        <v>15.333327751085367</v>
      </c>
      <c r="AI156" s="38">
        <f t="shared" si="10"/>
        <v>26.210181484165929</v>
      </c>
      <c r="AJ156" s="38">
        <f t="shared" ref="AJ156:AK156" si="11">AJ30/1000</f>
        <v>29.294675829661042</v>
      </c>
      <c r="AK156" s="39">
        <f t="shared" si="11"/>
        <v>22.012595414193207</v>
      </c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</row>
    <row r="157" spans="1:47">
      <c r="A157" s="41" t="s">
        <v>23</v>
      </c>
      <c r="B157" s="42" t="s">
        <v>30</v>
      </c>
      <c r="C157" s="43">
        <f t="shared" ref="C157:AI157" si="12">C44/1000</f>
        <v>1.2254463017590371</v>
      </c>
      <c r="D157" s="44">
        <f t="shared" si="12"/>
        <v>1.7720009019777725</v>
      </c>
      <c r="E157" s="44">
        <f t="shared" si="12"/>
        <v>1.981212310339161</v>
      </c>
      <c r="F157" s="44">
        <f t="shared" si="12"/>
        <v>2.2124962336993153</v>
      </c>
      <c r="G157" s="44">
        <f t="shared" si="12"/>
        <v>2.7595742549822471</v>
      </c>
      <c r="H157" s="44">
        <f t="shared" si="12"/>
        <v>2.3858563164575388</v>
      </c>
      <c r="I157" s="44">
        <f t="shared" si="12"/>
        <v>2.2601858683985849</v>
      </c>
      <c r="J157" s="44">
        <f t="shared" si="12"/>
        <v>2.0377444801423037</v>
      </c>
      <c r="K157" s="44">
        <f t="shared" si="12"/>
        <v>10.684049049092934</v>
      </c>
      <c r="L157" s="44">
        <f t="shared" si="12"/>
        <v>11.838955294617142</v>
      </c>
      <c r="M157" s="44">
        <f t="shared" si="12"/>
        <v>22.941696748146455</v>
      </c>
      <c r="N157" s="44">
        <f t="shared" si="12"/>
        <v>15.490459271102692</v>
      </c>
      <c r="O157" s="44">
        <f t="shared" si="12"/>
        <v>32.766731097433492</v>
      </c>
      <c r="P157" s="44">
        <f t="shared" si="12"/>
        <v>5.7355767743329151</v>
      </c>
      <c r="Q157" s="44">
        <f t="shared" si="12"/>
        <v>-34.056786083464765</v>
      </c>
      <c r="R157" s="44">
        <f t="shared" si="12"/>
        <v>-42.366435862834024</v>
      </c>
      <c r="S157" s="44">
        <f t="shared" si="12"/>
        <v>32.798378030508538</v>
      </c>
      <c r="T157" s="44">
        <f t="shared" si="12"/>
        <v>10.449528738748723</v>
      </c>
      <c r="U157" s="44">
        <f t="shared" si="12"/>
        <v>45.903008829758321</v>
      </c>
      <c r="V157" s="44">
        <f t="shared" si="12"/>
        <v>25.460764863339946</v>
      </c>
      <c r="W157" s="44">
        <f t="shared" si="12"/>
        <v>2.2980431864311104</v>
      </c>
      <c r="X157" s="44">
        <f t="shared" si="12"/>
        <v>-101.40200831408858</v>
      </c>
      <c r="Y157" s="44">
        <f t="shared" si="12"/>
        <v>49.086779148550619</v>
      </c>
      <c r="Z157" s="44">
        <f t="shared" si="12"/>
        <v>7.5578364418211992</v>
      </c>
      <c r="AA157" s="44">
        <f t="shared" si="12"/>
        <v>-12.117085256749016</v>
      </c>
      <c r="AB157" s="44">
        <f t="shared" si="12"/>
        <v>37.431653237604323</v>
      </c>
      <c r="AC157" s="44">
        <f t="shared" si="12"/>
        <v>32.625865817191723</v>
      </c>
      <c r="AD157" s="44">
        <f t="shared" si="12"/>
        <v>43.881833251560259</v>
      </c>
      <c r="AE157" s="44">
        <f t="shared" si="12"/>
        <v>-4.047177014199435</v>
      </c>
      <c r="AF157" s="44">
        <f t="shared" si="12"/>
        <v>23.874421574516603</v>
      </c>
      <c r="AG157" s="44">
        <f t="shared" si="12"/>
        <v>56.464010379953557</v>
      </c>
      <c r="AH157" s="44">
        <f t="shared" si="12"/>
        <v>-32.577690169524452</v>
      </c>
      <c r="AI157" s="44">
        <f t="shared" si="12"/>
        <v>91.196180751787665</v>
      </c>
      <c r="AJ157" s="44">
        <f t="shared" ref="AJ157:AK157" si="13">AJ44/1000</f>
        <v>36.623469777481397</v>
      </c>
      <c r="AK157" s="45">
        <f t="shared" si="13"/>
        <v>80.511246784468241</v>
      </c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</row>
    <row r="158" spans="1:47" ht="16.5" thickBot="1">
      <c r="A158" s="47" t="s">
        <v>24</v>
      </c>
      <c r="B158" s="48" t="s">
        <v>31</v>
      </c>
      <c r="C158" s="49">
        <f t="shared" ref="C158:AI158" si="14">C58/1000</f>
        <v>-4.8360619001337452E-2</v>
      </c>
      <c r="D158" s="50">
        <f t="shared" si="14"/>
        <v>-7.9258548961193359E-2</v>
      </c>
      <c r="E158" s="50">
        <f t="shared" si="14"/>
        <v>-6.1279996741199737E-2</v>
      </c>
      <c r="F158" s="50">
        <f t="shared" si="14"/>
        <v>-0.1651069232279383</v>
      </c>
      <c r="G158" s="50">
        <f t="shared" si="14"/>
        <v>4.8138358419603719E-2</v>
      </c>
      <c r="H158" s="50">
        <f t="shared" si="14"/>
        <v>0.11954317533348012</v>
      </c>
      <c r="I158" s="50">
        <f t="shared" si="14"/>
        <v>1.813986999998633E-3</v>
      </c>
      <c r="J158" s="50">
        <f t="shared" si="14"/>
        <v>-0.1206937319999979</v>
      </c>
      <c r="K158" s="50">
        <f t="shared" si="14"/>
        <v>-9.6007959000000934E-2</v>
      </c>
      <c r="L158" s="50">
        <f t="shared" si="14"/>
        <v>0.19708671118180679</v>
      </c>
      <c r="M158" s="50">
        <f t="shared" si="14"/>
        <v>0.26514189741000271</v>
      </c>
      <c r="N158" s="50">
        <f t="shared" si="14"/>
        <v>9.8325527980156302</v>
      </c>
      <c r="O158" s="50">
        <f t="shared" si="14"/>
        <v>0.13462844309999722</v>
      </c>
      <c r="P158" s="50">
        <f t="shared" si="14"/>
        <v>-2.1997649977410254</v>
      </c>
      <c r="Q158" s="50">
        <f t="shared" si="14"/>
        <v>-3.8151662459997585E-2</v>
      </c>
      <c r="R158" s="50">
        <f t="shared" si="14"/>
        <v>-2.9649723708429372</v>
      </c>
      <c r="S158" s="50">
        <f t="shared" si="14"/>
        <v>0.40948166956999671</v>
      </c>
      <c r="T158" s="50">
        <f t="shared" si="14"/>
        <v>2.3428806877068689</v>
      </c>
      <c r="U158" s="50">
        <f t="shared" si="14"/>
        <v>0.72131441350092296</v>
      </c>
      <c r="V158" s="50">
        <f t="shared" si="14"/>
        <v>0.83706063960575794</v>
      </c>
      <c r="W158" s="50">
        <f t="shared" si="14"/>
        <v>2.2060730434545719</v>
      </c>
      <c r="X158" s="50">
        <f t="shared" si="14"/>
        <v>-3.1757280811461894E-5</v>
      </c>
      <c r="Y158" s="50">
        <f t="shared" si="14"/>
        <v>-2.9469476364860054</v>
      </c>
      <c r="Z158" s="50">
        <f t="shared" si="14"/>
        <v>0.13699820173149477</v>
      </c>
      <c r="AA158" s="50">
        <f t="shared" si="14"/>
        <v>-0.99241800620443898</v>
      </c>
      <c r="AB158" s="50">
        <f t="shared" si="14"/>
        <v>1.4281538933377065</v>
      </c>
      <c r="AC158" s="50">
        <f t="shared" si="14"/>
        <v>-4.4676050667940155</v>
      </c>
      <c r="AD158" s="50">
        <f t="shared" si="14"/>
        <v>-0.27328946210031291</v>
      </c>
      <c r="AE158" s="50">
        <f t="shared" si="14"/>
        <v>-1.745865310688659</v>
      </c>
      <c r="AF158" s="50">
        <f t="shared" si="14"/>
        <v>-1.3400370047695886</v>
      </c>
      <c r="AG158" s="50">
        <f t="shared" si="14"/>
        <v>-0.38685282844706465</v>
      </c>
      <c r="AH158" s="50">
        <f t="shared" si="14"/>
        <v>1.3165078325123449</v>
      </c>
      <c r="AI158" s="50">
        <f t="shared" si="14"/>
        <v>22.713037878236008</v>
      </c>
      <c r="AJ158" s="50">
        <f t="shared" ref="AJ158:AK158" si="15">AJ58/1000</f>
        <v>-1.0970252348958569</v>
      </c>
      <c r="AK158" s="51">
        <f t="shared" si="15"/>
        <v>0.90648243455998501</v>
      </c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</row>
    <row r="159" spans="1:47">
      <c r="W159" s="28" t="s">
        <v>19</v>
      </c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</row>
    <row r="161" spans="1:41">
      <c r="A161" s="33" t="s">
        <v>27</v>
      </c>
      <c r="B161" s="33" t="s">
        <v>26</v>
      </c>
      <c r="C161" s="34">
        <f>C155</f>
        <v>1987</v>
      </c>
      <c r="D161" s="34">
        <f t="shared" ref="D161:AA161" si="16">D155</f>
        <v>1988</v>
      </c>
      <c r="E161" s="34">
        <f t="shared" si="16"/>
        <v>1989</v>
      </c>
      <c r="F161" s="34">
        <f t="shared" si="16"/>
        <v>1990</v>
      </c>
      <c r="G161" s="34">
        <f t="shared" si="16"/>
        <v>1991</v>
      </c>
      <c r="H161" s="34">
        <f t="shared" si="16"/>
        <v>1992</v>
      </c>
      <c r="I161" s="34">
        <f t="shared" si="16"/>
        <v>1993</v>
      </c>
      <c r="J161" s="34">
        <f t="shared" si="16"/>
        <v>1994</v>
      </c>
      <c r="K161" s="34">
        <f t="shared" si="16"/>
        <v>1995</v>
      </c>
      <c r="L161" s="34">
        <f t="shared" si="16"/>
        <v>1996</v>
      </c>
      <c r="M161" s="34">
        <f t="shared" si="16"/>
        <v>1997</v>
      </c>
      <c r="N161" s="34">
        <f t="shared" si="16"/>
        <v>1998</v>
      </c>
      <c r="O161" s="34">
        <f t="shared" si="16"/>
        <v>1999</v>
      </c>
      <c r="P161" s="34">
        <f t="shared" si="16"/>
        <v>2000</v>
      </c>
      <c r="Q161" s="34">
        <f t="shared" si="16"/>
        <v>2001</v>
      </c>
      <c r="R161" s="34">
        <f t="shared" si="16"/>
        <v>2002</v>
      </c>
      <c r="S161" s="34">
        <f t="shared" si="16"/>
        <v>2003</v>
      </c>
      <c r="T161" s="34">
        <f t="shared" si="16"/>
        <v>2004</v>
      </c>
      <c r="U161" s="34">
        <f t="shared" si="16"/>
        <v>2005</v>
      </c>
      <c r="V161" s="34">
        <f t="shared" si="16"/>
        <v>2006</v>
      </c>
      <c r="W161" s="34">
        <f t="shared" si="16"/>
        <v>2007</v>
      </c>
      <c r="X161" s="34">
        <f t="shared" si="16"/>
        <v>2008</v>
      </c>
      <c r="Y161" s="34">
        <f t="shared" si="16"/>
        <v>2009</v>
      </c>
      <c r="Z161" s="34">
        <f t="shared" si="16"/>
        <v>2010</v>
      </c>
      <c r="AA161" s="34">
        <f t="shared" si="16"/>
        <v>2011</v>
      </c>
      <c r="AB161" s="34">
        <f t="shared" ref="AB161:AC161" si="17">AB155</f>
        <v>2012</v>
      </c>
      <c r="AC161" s="34">
        <f t="shared" si="17"/>
        <v>2013</v>
      </c>
      <c r="AD161" s="34">
        <f t="shared" ref="AD161:AE161" si="18">AD155</f>
        <v>2014</v>
      </c>
      <c r="AE161" s="34">
        <f t="shared" si="18"/>
        <v>2015</v>
      </c>
      <c r="AF161" s="34">
        <f t="shared" ref="AF161:AG161" si="19">AF155</f>
        <v>2016</v>
      </c>
      <c r="AG161" s="34">
        <f t="shared" si="19"/>
        <v>2017</v>
      </c>
      <c r="AH161" s="34">
        <f t="shared" ref="AH161:AI161" si="20">AH155</f>
        <v>2018</v>
      </c>
      <c r="AI161" s="34">
        <f t="shared" si="20"/>
        <v>2019</v>
      </c>
      <c r="AJ161" s="34">
        <f t="shared" ref="AJ161:AK161" si="21">AJ155</f>
        <v>2020</v>
      </c>
      <c r="AK161" s="34">
        <f t="shared" si="21"/>
        <v>2021</v>
      </c>
    </row>
    <row r="162" spans="1:41">
      <c r="A162" s="52" t="s">
        <v>22</v>
      </c>
      <c r="B162" s="52" t="s">
        <v>21</v>
      </c>
      <c r="C162" s="53">
        <f t="shared" ref="C162:AI162" si="22">C72/1000</f>
        <v>193.02233487717552</v>
      </c>
      <c r="D162" s="54">
        <f t="shared" si="22"/>
        <v>209.42979732694181</v>
      </c>
      <c r="E162" s="54">
        <f t="shared" si="22"/>
        <v>229.49353894542062</v>
      </c>
      <c r="F162" s="54">
        <f t="shared" si="22"/>
        <v>251.86497505808609</v>
      </c>
      <c r="G162" s="54">
        <f t="shared" si="22"/>
        <v>275.12199966667401</v>
      </c>
      <c r="H162" s="54">
        <f t="shared" si="22"/>
        <v>295.98583485932863</v>
      </c>
      <c r="I162" s="54">
        <f t="shared" si="22"/>
        <v>314.53926993381822</v>
      </c>
      <c r="J162" s="54">
        <f t="shared" si="22"/>
        <v>332.24085719993815</v>
      </c>
      <c r="K162" s="54">
        <f t="shared" si="22"/>
        <v>359.8227522382968</v>
      </c>
      <c r="L162" s="54">
        <f t="shared" si="22"/>
        <v>387.62248761167001</v>
      </c>
      <c r="M162" s="54">
        <f t="shared" si="22"/>
        <v>422.87015653143601</v>
      </c>
      <c r="N162" s="54">
        <f t="shared" si="22"/>
        <v>462.64719531264006</v>
      </c>
      <c r="O162" s="54">
        <f t="shared" si="22"/>
        <v>510.42362458458399</v>
      </c>
      <c r="P162" s="54">
        <f t="shared" si="22"/>
        <v>531.9972550379</v>
      </c>
      <c r="Q162" s="54">
        <f t="shared" si="22"/>
        <v>515.75636762544002</v>
      </c>
      <c r="R162" s="54">
        <f t="shared" si="22"/>
        <v>485.97348658464006</v>
      </c>
      <c r="S162" s="54">
        <f t="shared" si="22"/>
        <v>532.96741054500001</v>
      </c>
      <c r="T162" s="54">
        <f t="shared" si="22"/>
        <v>557.34013363861595</v>
      </c>
      <c r="U162" s="54">
        <f t="shared" si="22"/>
        <v>618.05355474135331</v>
      </c>
      <c r="V162" s="54">
        <f t="shared" si="22"/>
        <v>662.16725672302448</v>
      </c>
      <c r="W162" s="54">
        <f t="shared" si="22"/>
        <v>691.50078176076852</v>
      </c>
      <c r="X162" s="54">
        <f t="shared" si="22"/>
        <v>615.19935696957657</v>
      </c>
      <c r="Y162" s="54">
        <f t="shared" si="22"/>
        <v>678.21195465175845</v>
      </c>
      <c r="Z162" s="54">
        <f t="shared" si="22"/>
        <v>702.9942653009</v>
      </c>
      <c r="AA162" s="54">
        <f t="shared" si="22"/>
        <v>711.80813725095879</v>
      </c>
      <c r="AB162" s="54">
        <f t="shared" si="22"/>
        <v>768.33563878279426</v>
      </c>
      <c r="AC162" s="54">
        <f t="shared" si="22"/>
        <v>817.32782123735899</v>
      </c>
      <c r="AD162" s="54">
        <f t="shared" si="22"/>
        <v>881.32948411563393</v>
      </c>
      <c r="AE162" s="54">
        <f t="shared" si="22"/>
        <v>892.03078920811004</v>
      </c>
      <c r="AF162" s="54">
        <f t="shared" si="22"/>
        <v>931.60043139228674</v>
      </c>
      <c r="AG162" s="54">
        <f t="shared" si="22"/>
        <v>1008.5334645929905</v>
      </c>
      <c r="AH162" s="54">
        <f t="shared" si="22"/>
        <v>992.605610007064</v>
      </c>
      <c r="AI162" s="54">
        <f t="shared" si="22"/>
        <v>1132.7250101212533</v>
      </c>
      <c r="AJ162" s="54">
        <f t="shared" ref="AJ162:AK162" si="23">AJ72/1000</f>
        <v>1197.5461304935002</v>
      </c>
      <c r="AK162" s="55">
        <f t="shared" si="23"/>
        <v>1300.9764551267215</v>
      </c>
    </row>
    <row r="163" spans="1:41">
      <c r="A163" s="20" t="s">
        <v>0</v>
      </c>
      <c r="B163" s="20" t="s">
        <v>1</v>
      </c>
      <c r="C163" s="43">
        <f t="shared" ref="C163:AI163" si="24">C59/1000</f>
        <v>13.483863851000001</v>
      </c>
      <c r="D163" s="44">
        <f t="shared" si="24"/>
        <v>14.415280271</v>
      </c>
      <c r="E163" s="44">
        <f t="shared" si="24"/>
        <v>16.129886263</v>
      </c>
      <c r="F163" s="44">
        <f t="shared" si="24"/>
        <v>18.157120514999995</v>
      </c>
      <c r="G163" s="44">
        <f t="shared" si="24"/>
        <v>20.502473292999998</v>
      </c>
      <c r="H163" s="44">
        <f t="shared" si="24"/>
        <v>22.456125435000001</v>
      </c>
      <c r="I163" s="44">
        <f t="shared" si="24"/>
        <v>23.265912877999984</v>
      </c>
      <c r="J163" s="44">
        <f t="shared" si="24"/>
        <v>23.826709771000001</v>
      </c>
      <c r="K163" s="44">
        <f t="shared" si="24"/>
        <v>23.835538189999998</v>
      </c>
      <c r="L163" s="44">
        <f t="shared" si="24"/>
        <v>23.806956949060002</v>
      </c>
      <c r="M163" s="44">
        <f t="shared" si="24"/>
        <v>23.223558374699998</v>
      </c>
      <c r="N163" s="44">
        <f t="shared" si="24"/>
        <v>21.829998459150001</v>
      </c>
      <c r="O163" s="44">
        <f t="shared" si="24"/>
        <v>21.650265171039997</v>
      </c>
      <c r="P163" s="44">
        <f t="shared" si="24"/>
        <v>22.720274727949999</v>
      </c>
      <c r="Q163" s="44">
        <f t="shared" si="24"/>
        <v>23.258555585949999</v>
      </c>
      <c r="R163" s="44">
        <f t="shared" si="24"/>
        <v>23.067293985520003</v>
      </c>
      <c r="S163" s="44">
        <f t="shared" si="24"/>
        <v>25.044209905509998</v>
      </c>
      <c r="T163" s="44">
        <f t="shared" si="24"/>
        <v>27.008229430799997</v>
      </c>
      <c r="U163" s="44">
        <f t="shared" si="24"/>
        <v>29.392874300759999</v>
      </c>
      <c r="V163" s="44">
        <f t="shared" si="24"/>
        <v>32.100396601939998</v>
      </c>
      <c r="W163" s="44">
        <f t="shared" si="24"/>
        <v>40.63663764468</v>
      </c>
      <c r="X163" s="44">
        <f t="shared" si="24"/>
        <v>38.350660164730002</v>
      </c>
      <c r="Y163" s="44">
        <f t="shared" si="24"/>
        <v>42.267588863149996</v>
      </c>
      <c r="Z163" s="44">
        <f t="shared" si="24"/>
        <v>44.158391703150002</v>
      </c>
      <c r="AA163" s="44">
        <f t="shared" si="24"/>
        <v>40.146453563000001</v>
      </c>
      <c r="AB163" s="44">
        <f t="shared" si="24"/>
        <v>42.172796443620008</v>
      </c>
      <c r="AC163" s="44">
        <f t="shared" si="24"/>
        <v>43.080386244790006</v>
      </c>
      <c r="AD163" s="44">
        <f t="shared" si="24"/>
        <v>44.787572699230005</v>
      </c>
      <c r="AE163" s="44">
        <f t="shared" si="24"/>
        <v>44.22913434734</v>
      </c>
      <c r="AF163" s="44">
        <f t="shared" si="24"/>
        <v>44.667561139010004</v>
      </c>
      <c r="AG163" s="44">
        <f t="shared" si="24"/>
        <v>45.754629798019998</v>
      </c>
      <c r="AH163" s="44">
        <f t="shared" si="24"/>
        <v>43.534816841770002</v>
      </c>
      <c r="AI163" s="44">
        <f t="shared" si="24"/>
        <v>45.217248108219998</v>
      </c>
      <c r="AJ163" s="44">
        <f t="shared" ref="AJ163:AK163" si="25">AJ59/1000</f>
        <v>47.158004836510003</v>
      </c>
      <c r="AK163" s="45">
        <f t="shared" si="25"/>
        <v>49.740941588590005</v>
      </c>
    </row>
    <row r="164" spans="1:41" outlineLevel="1">
      <c r="A164" s="20" t="s">
        <v>2</v>
      </c>
      <c r="B164" s="20" t="s">
        <v>3</v>
      </c>
      <c r="C164" s="43" t="str">
        <f t="shared" ref="C164:AI164" si="26">C60</f>
        <v>–</v>
      </c>
      <c r="D164" s="44" t="str">
        <f t="shared" si="26"/>
        <v>–</v>
      </c>
      <c r="E164" s="44" t="str">
        <f t="shared" si="26"/>
        <v>–</v>
      </c>
      <c r="F164" s="44" t="str">
        <f t="shared" si="26"/>
        <v>–</v>
      </c>
      <c r="G164" s="44" t="str">
        <f t="shared" si="26"/>
        <v>–</v>
      </c>
      <c r="H164" s="44" t="str">
        <f t="shared" si="26"/>
        <v>–</v>
      </c>
      <c r="I164" s="44" t="str">
        <f t="shared" si="26"/>
        <v>–</v>
      </c>
      <c r="J164" s="44" t="str">
        <f t="shared" si="26"/>
        <v>–</v>
      </c>
      <c r="K164" s="44" t="str">
        <f t="shared" si="26"/>
        <v>–</v>
      </c>
      <c r="L164" s="44" t="str">
        <f t="shared" si="26"/>
        <v>–</v>
      </c>
      <c r="M164" s="44" t="str">
        <f t="shared" si="26"/>
        <v>–</v>
      </c>
      <c r="N164" s="44" t="str">
        <f t="shared" si="26"/>
        <v>–</v>
      </c>
      <c r="O164" s="44" t="str">
        <f t="shared" si="26"/>
        <v>–</v>
      </c>
      <c r="P164" s="44" t="str">
        <f t="shared" si="26"/>
        <v>–</v>
      </c>
      <c r="Q164" s="44" t="str">
        <f t="shared" si="26"/>
        <v>–</v>
      </c>
      <c r="R164" s="44" t="str">
        <f t="shared" si="26"/>
        <v>–</v>
      </c>
      <c r="S164" s="44" t="str">
        <f t="shared" si="26"/>
        <v>–</v>
      </c>
      <c r="T164" s="44" t="str">
        <f t="shared" si="26"/>
        <v>–</v>
      </c>
      <c r="U164" s="44" t="str">
        <f t="shared" si="26"/>
        <v>–</v>
      </c>
      <c r="V164" s="44" t="str">
        <f t="shared" si="26"/>
        <v>–</v>
      </c>
      <c r="W164" s="44" t="str">
        <f t="shared" si="26"/>
        <v>–</v>
      </c>
      <c r="X164" s="44" t="str">
        <f t="shared" si="26"/>
        <v>–</v>
      </c>
      <c r="Y164" s="44" t="str">
        <f t="shared" si="26"/>
        <v>–</v>
      </c>
      <c r="Z164" s="44" t="str">
        <f t="shared" si="26"/>
        <v>–</v>
      </c>
      <c r="AA164" s="44" t="str">
        <f t="shared" si="26"/>
        <v>–</v>
      </c>
      <c r="AB164" s="44" t="str">
        <f t="shared" si="26"/>
        <v>–</v>
      </c>
      <c r="AC164" s="44" t="str">
        <f t="shared" si="26"/>
        <v>–</v>
      </c>
      <c r="AD164" s="44" t="str">
        <f t="shared" si="26"/>
        <v>–</v>
      </c>
      <c r="AE164" s="44" t="str">
        <f t="shared" si="26"/>
        <v>–</v>
      </c>
      <c r="AF164" s="44" t="str">
        <f t="shared" si="26"/>
        <v>–</v>
      </c>
      <c r="AG164" s="44" t="str">
        <f t="shared" si="26"/>
        <v>–</v>
      </c>
      <c r="AH164" s="44" t="str">
        <f t="shared" si="26"/>
        <v>–</v>
      </c>
      <c r="AI164" s="44" t="str">
        <f t="shared" si="26"/>
        <v>–</v>
      </c>
      <c r="AJ164" s="44" t="str">
        <f t="shared" ref="AJ164:AK164" si="27">AJ60</f>
        <v>–</v>
      </c>
      <c r="AK164" s="45" t="str">
        <f t="shared" si="27"/>
        <v>–</v>
      </c>
    </row>
    <row r="165" spans="1:41">
      <c r="A165" s="20" t="s">
        <v>4</v>
      </c>
      <c r="B165" s="20" t="s">
        <v>5</v>
      </c>
      <c r="C165" s="43">
        <f t="shared" ref="C165:AI165" si="28">C61/1000</f>
        <v>-0.76952599336000005</v>
      </c>
      <c r="D165" s="44">
        <f t="shared" si="28"/>
        <v>-0.55095001231000007</v>
      </c>
      <c r="E165" s="44">
        <f t="shared" si="28"/>
        <v>-0.27246843059000003</v>
      </c>
      <c r="F165" s="44">
        <f t="shared" si="28"/>
        <v>5.9972767499999998E-3</v>
      </c>
      <c r="G165" s="44">
        <f t="shared" si="28"/>
        <v>0.22875751506</v>
      </c>
      <c r="H165" s="44">
        <f t="shared" si="28"/>
        <v>0.24000159663000001</v>
      </c>
      <c r="I165" s="44">
        <f t="shared" si="28"/>
        <v>-0.17985336120000001</v>
      </c>
      <c r="J165" s="44">
        <f t="shared" si="28"/>
        <v>-0.80517725837999998</v>
      </c>
      <c r="K165" s="44">
        <f t="shared" si="28"/>
        <v>-1.14807601758</v>
      </c>
      <c r="L165" s="44">
        <f t="shared" si="28"/>
        <v>-1.57497262962</v>
      </c>
      <c r="M165" s="44">
        <f t="shared" si="28"/>
        <v>-2.1901201972499997</v>
      </c>
      <c r="N165" s="44">
        <f t="shared" si="28"/>
        <v>-0.68587552717000011</v>
      </c>
      <c r="O165" s="44">
        <f t="shared" si="28"/>
        <v>-1.4850190695399998</v>
      </c>
      <c r="P165" s="44">
        <f t="shared" si="28"/>
        <v>-2.3055074100299997</v>
      </c>
      <c r="Q165" s="44">
        <f t="shared" si="28"/>
        <v>-3.3130262506099997</v>
      </c>
      <c r="R165" s="44">
        <f t="shared" si="28"/>
        <v>-4.5025155541300004</v>
      </c>
      <c r="S165" s="44">
        <f t="shared" si="28"/>
        <v>-4.4503805292999994</v>
      </c>
      <c r="T165" s="44">
        <f t="shared" si="28"/>
        <v>-6.0359272979099998</v>
      </c>
      <c r="U165" s="44">
        <f t="shared" si="28"/>
        <v>-7.7737740593</v>
      </c>
      <c r="V165" s="44">
        <f t="shared" si="28"/>
        <v>-9.3301398305000003</v>
      </c>
      <c r="W165" s="44">
        <f t="shared" si="28"/>
        <v>-10.91989899945</v>
      </c>
      <c r="X165" s="44">
        <f t="shared" si="28"/>
        <v>-12.37945600163</v>
      </c>
      <c r="Y165" s="44">
        <f t="shared" si="28"/>
        <v>-13.791069602889998</v>
      </c>
      <c r="Z165" s="44">
        <f t="shared" si="28"/>
        <v>-14.912319168369999</v>
      </c>
      <c r="AA165" s="44">
        <f t="shared" si="28"/>
        <v>-9.9464646416299978</v>
      </c>
      <c r="AB165" s="44">
        <f t="shared" si="28"/>
        <v>-9.3515682900199995</v>
      </c>
      <c r="AC165" s="44">
        <f t="shared" si="28"/>
        <v>-8.7653744917199976</v>
      </c>
      <c r="AD165" s="44">
        <f t="shared" si="28"/>
        <v>-7.8430400335099995</v>
      </c>
      <c r="AE165" s="44">
        <f t="shared" si="28"/>
        <v>-7.2294223564199989</v>
      </c>
      <c r="AF165" s="44">
        <f t="shared" si="28"/>
        <v>-6.4062337705099992</v>
      </c>
      <c r="AG165" s="44">
        <f t="shared" si="28"/>
        <v>-5.2842042655899988</v>
      </c>
      <c r="AH165" s="44">
        <f t="shared" si="28"/>
        <v>-5.521016776539998</v>
      </c>
      <c r="AI165" s="44">
        <f t="shared" si="28"/>
        <v>-5.4969026401899983</v>
      </c>
      <c r="AJ165" s="44">
        <f t="shared" ref="AJ165:AK165" si="29">AJ61/1000</f>
        <v>-5.7640219152299981</v>
      </c>
      <c r="AK165" s="45">
        <f t="shared" si="29"/>
        <v>-5.9713205111999974</v>
      </c>
    </row>
    <row r="166" spans="1:41" outlineLevel="1">
      <c r="A166" s="20" t="s">
        <v>6</v>
      </c>
      <c r="B166" s="20" t="s">
        <v>7</v>
      </c>
      <c r="C166" s="43" t="str">
        <f t="shared" ref="C166:AI166" si="30">C62</f>
        <v>–</v>
      </c>
      <c r="D166" s="44" t="str">
        <f t="shared" si="30"/>
        <v>–</v>
      </c>
      <c r="E166" s="44" t="str">
        <f t="shared" si="30"/>
        <v>–</v>
      </c>
      <c r="F166" s="44" t="str">
        <f t="shared" si="30"/>
        <v>–</v>
      </c>
      <c r="G166" s="44" t="str">
        <f t="shared" si="30"/>
        <v>–</v>
      </c>
      <c r="H166" s="44" t="str">
        <f t="shared" si="30"/>
        <v>–</v>
      </c>
      <c r="I166" s="44" t="str">
        <f t="shared" si="30"/>
        <v>–</v>
      </c>
      <c r="J166" s="44" t="str">
        <f t="shared" si="30"/>
        <v>–</v>
      </c>
      <c r="K166" s="44" t="str">
        <f t="shared" si="30"/>
        <v>–</v>
      </c>
      <c r="L166" s="44" t="str">
        <f t="shared" si="30"/>
        <v>–</v>
      </c>
      <c r="M166" s="44" t="str">
        <f t="shared" si="30"/>
        <v>–</v>
      </c>
      <c r="N166" s="44" t="str">
        <f t="shared" si="30"/>
        <v>–</v>
      </c>
      <c r="O166" s="44" t="str">
        <f t="shared" si="30"/>
        <v>–</v>
      </c>
      <c r="P166" s="44" t="str">
        <f t="shared" si="30"/>
        <v>–</v>
      </c>
      <c r="Q166" s="44" t="str">
        <f t="shared" si="30"/>
        <v>–</v>
      </c>
      <c r="R166" s="44" t="str">
        <f t="shared" si="30"/>
        <v>–</v>
      </c>
      <c r="S166" s="44" t="str">
        <f t="shared" si="30"/>
        <v>–</v>
      </c>
      <c r="T166" s="44" t="str">
        <f t="shared" si="30"/>
        <v>–</v>
      </c>
      <c r="U166" s="44" t="str">
        <f t="shared" si="30"/>
        <v>–</v>
      </c>
      <c r="V166" s="44" t="str">
        <f t="shared" si="30"/>
        <v>–</v>
      </c>
      <c r="W166" s="44" t="str">
        <f t="shared" si="30"/>
        <v>–</v>
      </c>
      <c r="X166" s="44" t="str">
        <f t="shared" si="30"/>
        <v>–</v>
      </c>
      <c r="Y166" s="44" t="str">
        <f t="shared" si="30"/>
        <v>–</v>
      </c>
      <c r="Z166" s="44" t="str">
        <f t="shared" si="30"/>
        <v>–</v>
      </c>
      <c r="AA166" s="44" t="str">
        <f t="shared" si="30"/>
        <v>–</v>
      </c>
      <c r="AB166" s="44" t="str">
        <f t="shared" si="30"/>
        <v>–</v>
      </c>
      <c r="AC166" s="44" t="str">
        <f t="shared" si="30"/>
        <v>–</v>
      </c>
      <c r="AD166" s="44" t="str">
        <f t="shared" si="30"/>
        <v>–</v>
      </c>
      <c r="AE166" s="44" t="str">
        <f t="shared" si="30"/>
        <v>–</v>
      </c>
      <c r="AF166" s="44" t="str">
        <f t="shared" si="30"/>
        <v>–</v>
      </c>
      <c r="AG166" s="44" t="str">
        <f t="shared" si="30"/>
        <v>–</v>
      </c>
      <c r="AH166" s="44" t="str">
        <f t="shared" si="30"/>
        <v>–</v>
      </c>
      <c r="AI166" s="44" t="str">
        <f t="shared" si="30"/>
        <v>–</v>
      </c>
      <c r="AJ166" s="44" t="str">
        <f t="shared" ref="AJ166:AK166" si="31">AJ62</f>
        <v>–</v>
      </c>
      <c r="AK166" s="45" t="str">
        <f t="shared" si="31"/>
        <v>–</v>
      </c>
    </row>
    <row r="167" spans="1:41">
      <c r="A167" s="20" t="s">
        <v>45</v>
      </c>
      <c r="B167" s="20" t="s">
        <v>46</v>
      </c>
      <c r="C167" s="43" t="str">
        <f t="shared" ref="C167" si="32">IF(AND(C164="–",C166="–"),"–",SUM(C164,C166))</f>
        <v>–</v>
      </c>
      <c r="D167" s="44" t="str">
        <f t="shared" ref="D167" si="33">IF(AND(D164="–",D166="–"),"–",SUM(D164,D166))</f>
        <v>–</v>
      </c>
      <c r="E167" s="44" t="str">
        <f t="shared" ref="E167" si="34">IF(AND(E164="–",E166="–"),"–",SUM(E164,E166))</f>
        <v>–</v>
      </c>
      <c r="F167" s="44" t="str">
        <f t="shared" ref="F167" si="35">IF(AND(F164="–",F166="–"),"–",SUM(F164,F166))</f>
        <v>–</v>
      </c>
      <c r="G167" s="44" t="str">
        <f t="shared" ref="G167" si="36">IF(AND(G164="–",G166="–"),"–",SUM(G164,G166))</f>
        <v>–</v>
      </c>
      <c r="H167" s="44" t="str">
        <f t="shared" ref="H167" si="37">IF(AND(H164="–",H166="–"),"–",SUM(H164,H166))</f>
        <v>–</v>
      </c>
      <c r="I167" s="44" t="str">
        <f t="shared" ref="I167" si="38">IF(AND(I164="–",I166="–"),"–",SUM(I164,I166))</f>
        <v>–</v>
      </c>
      <c r="J167" s="44" t="str">
        <f t="shared" ref="J167" si="39">IF(AND(J164="–",J166="–"),"–",SUM(J164,J166))</f>
        <v>–</v>
      </c>
      <c r="K167" s="44" t="str">
        <f t="shared" ref="K167" si="40">IF(AND(K164="–",K166="–"),"–",SUM(K164,K166))</f>
        <v>–</v>
      </c>
      <c r="L167" s="44" t="str">
        <f t="shared" ref="L167" si="41">IF(AND(L164="–",L166="–"),"–",SUM(L164,L166))</f>
        <v>–</v>
      </c>
      <c r="M167" s="44" t="str">
        <f t="shared" ref="M167" si="42">IF(AND(M164="–",M166="–"),"–",SUM(M164,M166))</f>
        <v>–</v>
      </c>
      <c r="N167" s="44" t="str">
        <f t="shared" ref="N167" si="43">IF(AND(N164="–",N166="–"),"–",SUM(N164,N166))</f>
        <v>–</v>
      </c>
      <c r="O167" s="44" t="str">
        <f t="shared" ref="O167" si="44">IF(AND(O164="–",O166="–"),"–",SUM(O164,O166))</f>
        <v>–</v>
      </c>
      <c r="P167" s="44" t="str">
        <f t="shared" ref="P167" si="45">IF(AND(P164="–",P166="–"),"–",SUM(P164,P166))</f>
        <v>–</v>
      </c>
      <c r="Q167" s="44" t="str">
        <f t="shared" ref="Q167" si="46">IF(AND(Q164="–",Q166="–"),"–",SUM(Q164,Q166))</f>
        <v>–</v>
      </c>
      <c r="R167" s="44" t="str">
        <f t="shared" ref="R167" si="47">IF(AND(R164="–",R166="–"),"–",SUM(R164,R166))</f>
        <v>–</v>
      </c>
      <c r="S167" s="44" t="str">
        <f t="shared" ref="S167" si="48">IF(AND(S164="–",S166="–"),"–",SUM(S164,S166))</f>
        <v>–</v>
      </c>
      <c r="T167" s="44" t="str">
        <f t="shared" ref="T167" si="49">IF(AND(T164="–",T166="–"),"–",SUM(T164,T166))</f>
        <v>–</v>
      </c>
      <c r="U167" s="44" t="str">
        <f t="shared" ref="U167" si="50">IF(AND(U164="–",U166="–"),"–",SUM(U164,U166))</f>
        <v>–</v>
      </c>
      <c r="V167" s="44" t="str">
        <f t="shared" ref="V167" si="51">IF(AND(V164="–",V166="–"),"–",SUM(V164,V166))</f>
        <v>–</v>
      </c>
      <c r="W167" s="44" t="str">
        <f t="shared" ref="W167" si="52">IF(AND(W164="–",W166="–"),"–",SUM(W164,W166))</f>
        <v>–</v>
      </c>
      <c r="X167" s="44" t="str">
        <f t="shared" ref="X167" si="53">IF(AND(X164="–",X166="–"),"–",SUM(X164,X166))</f>
        <v>–</v>
      </c>
      <c r="Y167" s="44" t="str">
        <f t="shared" ref="Y167" si="54">IF(AND(Y164="–",Y166="–"),"–",SUM(Y164,Y166))</f>
        <v>–</v>
      </c>
      <c r="Z167" s="44" t="str">
        <f t="shared" ref="Z167" si="55">IF(AND(Z164="–",Z166="–"),"–",SUM(Z164,Z166))</f>
        <v>–</v>
      </c>
      <c r="AA167" s="44" t="str">
        <f t="shared" ref="AA167" si="56">IF(AND(AA164="–",AA166="–"),"–",SUM(AA164,AA166))</f>
        <v>–</v>
      </c>
      <c r="AB167" s="44" t="str">
        <f t="shared" ref="AB167" si="57">IF(AND(AB164="–",AB166="–"),"–",SUM(AB164,AB166))</f>
        <v>–</v>
      </c>
      <c r="AC167" s="44" t="str">
        <f t="shared" ref="AC167" si="58">IF(AND(AC164="–",AC166="–"),"–",SUM(AC164,AC166))</f>
        <v>–</v>
      </c>
      <c r="AD167" s="44" t="str">
        <f t="shared" ref="AD167" si="59">IF(AND(AD164="–",AD166="–"),"–",SUM(AD164,AD166))</f>
        <v>–</v>
      </c>
      <c r="AE167" s="44" t="str">
        <f t="shared" ref="AE167" si="60">IF(AND(AE164="–",AE166="–"),"–",SUM(AE164,AE166))</f>
        <v>–</v>
      </c>
      <c r="AF167" s="44" t="str">
        <f t="shared" ref="AF167" si="61">IF(AND(AF164="–",AF166="–"),"–",SUM(AF164,AF166))</f>
        <v>–</v>
      </c>
      <c r="AG167" s="44" t="str">
        <f t="shared" ref="AG167" si="62">IF(AND(AG164="–",AG166="–"),"–",SUM(AG164,AG166))</f>
        <v>–</v>
      </c>
      <c r="AH167" s="44" t="str">
        <f t="shared" ref="AH167" si="63">IF(AND(AH164="–",AH166="–"),"–",SUM(AH164,AH166))</f>
        <v>–</v>
      </c>
      <c r="AI167" s="44" t="str">
        <f t="shared" ref="AI167" si="64">IF(AND(AI164="–",AI166="–"),"–",SUM(AI164,AI166))</f>
        <v>–</v>
      </c>
      <c r="AJ167" s="44" t="str">
        <f t="shared" ref="AJ167" si="65">IF(AND(AJ164="–",AJ166="–"),"–",SUM(AJ164,AJ166))</f>
        <v>–</v>
      </c>
      <c r="AK167" s="45" t="str">
        <f t="shared" ref="AK167" si="66">IF(AND(AK164="–",AK166="–"),"–",SUM(AK164,AK166))</f>
        <v>–</v>
      </c>
    </row>
    <row r="168" spans="1:41">
      <c r="A168" s="20" t="s">
        <v>8</v>
      </c>
      <c r="B168" s="20" t="s">
        <v>9</v>
      </c>
      <c r="C168" s="43">
        <f t="shared" ref="C168:AI168" si="67">C64/1000</f>
        <v>157.62100187707702</v>
      </c>
      <c r="D168" s="44">
        <f t="shared" si="67"/>
        <v>171.90100000000001</v>
      </c>
      <c r="E168" s="44">
        <f t="shared" si="67"/>
        <v>188.57300000000001</v>
      </c>
      <c r="F168" s="44">
        <f t="shared" si="67"/>
        <v>207.173</v>
      </c>
      <c r="G168" s="44">
        <f t="shared" si="67"/>
        <v>227.13900000000001</v>
      </c>
      <c r="H168" s="44">
        <f t="shared" si="67"/>
        <v>247.727046</v>
      </c>
      <c r="I168" s="44">
        <f t="shared" si="67"/>
        <v>267.06909999999999</v>
      </c>
      <c r="J168" s="44">
        <f t="shared" si="67"/>
        <v>285.172888</v>
      </c>
      <c r="K168" s="44">
        <f t="shared" si="67"/>
        <v>311.10520223495854</v>
      </c>
      <c r="L168" s="44">
        <f t="shared" si="67"/>
        <v>337.47399999999999</v>
      </c>
      <c r="M168" s="44">
        <f t="shared" si="67"/>
        <v>373.60531817681613</v>
      </c>
      <c r="N168" s="44">
        <f t="shared" si="67"/>
        <v>413.60500000000002</v>
      </c>
      <c r="O168" s="44">
        <f t="shared" si="67"/>
        <v>458.75520430775401</v>
      </c>
      <c r="P168" s="44">
        <f t="shared" si="67"/>
        <v>475.02199999999999</v>
      </c>
      <c r="Q168" s="44">
        <f t="shared" si="67"/>
        <v>455</v>
      </c>
      <c r="R168" s="44">
        <f t="shared" si="67"/>
        <v>423.59100000000001</v>
      </c>
      <c r="S168" s="44">
        <f t="shared" si="67"/>
        <v>468</v>
      </c>
      <c r="T168" s="44">
        <f t="shared" si="67"/>
        <v>491.0906083535761</v>
      </c>
      <c r="U168" s="44">
        <f t="shared" si="67"/>
        <v>550.09980241797314</v>
      </c>
      <c r="V168" s="44">
        <f t="shared" si="67"/>
        <v>590.82960482755448</v>
      </c>
      <c r="W168" s="44">
        <f t="shared" si="67"/>
        <v>610.3821319854186</v>
      </c>
      <c r="X168" s="44">
        <f t="shared" si="67"/>
        <v>540.60902746418651</v>
      </c>
      <c r="Y168" s="44">
        <f t="shared" si="67"/>
        <v>600.94498958592851</v>
      </c>
      <c r="Z168" s="44">
        <f t="shared" si="67"/>
        <v>625.42714699999999</v>
      </c>
      <c r="AA168" s="44">
        <f t="shared" si="67"/>
        <v>628.84178597193886</v>
      </c>
      <c r="AB168" s="44">
        <f t="shared" si="67"/>
        <v>675.96485844527422</v>
      </c>
      <c r="AC168" s="44">
        <f t="shared" si="67"/>
        <v>721.05412862806884</v>
      </c>
      <c r="AD168" s="44">
        <f t="shared" si="67"/>
        <v>779.18106362225399</v>
      </c>
      <c r="AE168" s="44">
        <f t="shared" si="67"/>
        <v>788.17739500000005</v>
      </c>
      <c r="AF168" s="44">
        <f t="shared" si="67"/>
        <v>825.12424403111675</v>
      </c>
      <c r="AG168" s="44">
        <f t="shared" si="67"/>
        <v>895.5971537102306</v>
      </c>
      <c r="AH168" s="44">
        <f t="shared" si="67"/>
        <v>874.00063585265389</v>
      </c>
      <c r="AI168" s="44">
        <f t="shared" si="67"/>
        <v>1005.3212649446535</v>
      </c>
      <c r="AJ168" s="44">
        <f t="shared" ref="AJ168:AK168" si="68">AJ64/1000</f>
        <v>1064.58986</v>
      </c>
      <c r="AK168" s="45">
        <f t="shared" si="68"/>
        <v>1161.7103042115616</v>
      </c>
    </row>
    <row r="169" spans="1:41">
      <c r="A169" s="20" t="s">
        <v>25</v>
      </c>
      <c r="B169" s="20" t="s">
        <v>10</v>
      </c>
      <c r="C169" s="43">
        <f t="shared" ref="C169:AI169" si="69">C65/1000</f>
        <v>6.5086503538612392</v>
      </c>
      <c r="D169" s="44">
        <f t="shared" si="69"/>
        <v>6.3841212911657212</v>
      </c>
      <c r="E169" s="44">
        <f t="shared" si="69"/>
        <v>6.3558654072757594</v>
      </c>
      <c r="F169" s="44">
        <f t="shared" si="69"/>
        <v>6.5996058966792033</v>
      </c>
      <c r="G169" s="44">
        <f t="shared" si="69"/>
        <v>6.5932066667274567</v>
      </c>
      <c r="H169" s="44">
        <f t="shared" si="69"/>
        <v>6.3836445305986205</v>
      </c>
      <c r="I169" s="44">
        <f t="shared" si="69"/>
        <v>6.2836255719181908</v>
      </c>
      <c r="J169" s="44">
        <f t="shared" si="69"/>
        <v>6.4099641759181925</v>
      </c>
      <c r="K169" s="44">
        <f t="shared" si="69"/>
        <v>6.3279422759181942</v>
      </c>
      <c r="L169" s="44">
        <f t="shared" si="69"/>
        <v>6.3106139412999998</v>
      </c>
      <c r="M169" s="44">
        <f t="shared" si="69"/>
        <v>6.69556002698</v>
      </c>
      <c r="N169" s="44">
        <f t="shared" si="69"/>
        <v>6.9108556612400003</v>
      </c>
      <c r="O169" s="44">
        <f t="shared" si="69"/>
        <v>7.0390728887399998</v>
      </c>
      <c r="P169" s="44">
        <f t="shared" si="69"/>
        <v>6.9346668542500014</v>
      </c>
      <c r="Q169" s="44">
        <f t="shared" si="69"/>
        <v>6.2571674278099998</v>
      </c>
      <c r="R169" s="44">
        <f t="shared" si="69"/>
        <v>6.1660364865800004</v>
      </c>
      <c r="S169" s="44">
        <f t="shared" si="69"/>
        <v>6.8855635281800005</v>
      </c>
      <c r="T169" s="44">
        <f t="shared" si="69"/>
        <v>7.7174990735599982</v>
      </c>
      <c r="U169" s="44">
        <f t="shared" si="69"/>
        <v>8.1187357379999998</v>
      </c>
      <c r="V169" s="44">
        <f t="shared" si="69"/>
        <v>8.9130016876999996</v>
      </c>
      <c r="W169" s="44">
        <f t="shared" si="69"/>
        <v>9.394183416009998</v>
      </c>
      <c r="X169" s="44">
        <f t="shared" si="69"/>
        <v>8.665965389130001</v>
      </c>
      <c r="Y169" s="44">
        <f t="shared" si="69"/>
        <v>8.1535931847699992</v>
      </c>
      <c r="Z169" s="44">
        <f t="shared" si="69"/>
        <v>8.6512827853299985</v>
      </c>
      <c r="AA169" s="44">
        <f t="shared" si="69"/>
        <v>9.648970843819999</v>
      </c>
      <c r="AB169" s="44">
        <f t="shared" si="69"/>
        <v>12.241235515849999</v>
      </c>
      <c r="AC169" s="44">
        <f t="shared" si="69"/>
        <v>12.096135722660001</v>
      </c>
      <c r="AD169" s="44">
        <f t="shared" si="69"/>
        <v>12.352539724970002</v>
      </c>
      <c r="AE169" s="44">
        <f t="shared" si="69"/>
        <v>12.14215405859</v>
      </c>
      <c r="AF169" s="44">
        <f t="shared" si="69"/>
        <v>12.328550066790001</v>
      </c>
      <c r="AG169" s="44">
        <f t="shared" si="69"/>
        <v>13.693949706059996</v>
      </c>
      <c r="AH169" s="44">
        <f t="shared" si="69"/>
        <v>14.611394609810002</v>
      </c>
      <c r="AI169" s="44">
        <f t="shared" si="69"/>
        <v>16.027065024969996</v>
      </c>
      <c r="AJ169" s="44">
        <f t="shared" ref="AJ169:AK169" si="70">AJ65/1000</f>
        <v>16.658941808049995</v>
      </c>
      <c r="AK169" s="45">
        <f t="shared" si="70"/>
        <v>16.279539948669999</v>
      </c>
    </row>
    <row r="170" spans="1:41">
      <c r="A170" s="20" t="s">
        <v>11</v>
      </c>
      <c r="B170" s="20" t="s">
        <v>12</v>
      </c>
      <c r="C170" s="43">
        <f t="shared" ref="C170:AI170" si="71">C66/1000</f>
        <v>10.41145456517725</v>
      </c>
      <c r="D170" s="44">
        <f t="shared" si="71"/>
        <v>11.052551676216057</v>
      </c>
      <c r="E170" s="44">
        <f t="shared" si="71"/>
        <v>11.823690022474857</v>
      </c>
      <c r="F170" s="44">
        <f t="shared" si="71"/>
        <v>12.553116143246918</v>
      </c>
      <c r="G170" s="44">
        <f t="shared" si="71"/>
        <v>13.432558578666521</v>
      </c>
      <c r="H170" s="44">
        <f t="shared" si="71"/>
        <v>14.227500453000001</v>
      </c>
      <c r="I170" s="44">
        <f t="shared" si="71"/>
        <v>15.159501190999999</v>
      </c>
      <c r="J170" s="44">
        <f t="shared" si="71"/>
        <v>16.509403653</v>
      </c>
      <c r="K170" s="44">
        <f t="shared" si="71"/>
        <v>18.12861998</v>
      </c>
      <c r="L170" s="44">
        <f t="shared" si="71"/>
        <v>19.945938426999998</v>
      </c>
      <c r="M170" s="44">
        <f t="shared" si="71"/>
        <v>21.770573980000002</v>
      </c>
      <c r="N170" s="44">
        <f t="shared" si="71"/>
        <v>23.514409777000001</v>
      </c>
      <c r="O170" s="44">
        <f t="shared" si="71"/>
        <v>25.400219902</v>
      </c>
      <c r="P170" s="44">
        <f t="shared" si="71"/>
        <v>27.322276993999996</v>
      </c>
      <c r="Q170" s="44">
        <f t="shared" si="71"/>
        <v>28.557442707</v>
      </c>
      <c r="R170" s="44">
        <f t="shared" si="71"/>
        <v>29.561817923000003</v>
      </c>
      <c r="S170" s="44">
        <f t="shared" si="71"/>
        <v>31.408284250999998</v>
      </c>
      <c r="T170" s="44">
        <f t="shared" si="71"/>
        <v>33.313122173999993</v>
      </c>
      <c r="U170" s="44">
        <f t="shared" si="71"/>
        <v>35.601495560000004</v>
      </c>
      <c r="V170" s="44">
        <f t="shared" si="71"/>
        <v>38.386242195000001</v>
      </c>
      <c r="W170" s="44">
        <f t="shared" si="71"/>
        <v>41.060297975999994</v>
      </c>
      <c r="X170" s="44">
        <f t="shared" si="71"/>
        <v>39.001898870000005</v>
      </c>
      <c r="Y170" s="44">
        <f t="shared" si="71"/>
        <v>41.381925965999997</v>
      </c>
      <c r="Z170" s="44">
        <f t="shared" si="71"/>
        <v>42.817080937999997</v>
      </c>
      <c r="AA170" s="44">
        <f t="shared" si="71"/>
        <v>44.895225183999997</v>
      </c>
      <c r="AB170" s="44">
        <f t="shared" si="71"/>
        <v>47.620472457000012</v>
      </c>
      <c r="AC170" s="44">
        <f t="shared" si="71"/>
        <v>49.303811370999995</v>
      </c>
      <c r="AD170" s="44">
        <f t="shared" si="71"/>
        <v>51.024559992</v>
      </c>
      <c r="AE170" s="44">
        <f t="shared" si="71"/>
        <v>52.59558110399999</v>
      </c>
      <c r="AF170" s="44">
        <f t="shared" si="71"/>
        <v>53.682838970000006</v>
      </c>
      <c r="AG170" s="44">
        <f t="shared" si="71"/>
        <v>55.643118429999994</v>
      </c>
      <c r="AH170" s="44">
        <f t="shared" si="71"/>
        <v>62.085468204999998</v>
      </c>
      <c r="AI170" s="44">
        <f t="shared" si="71"/>
        <v>65.839110801000004</v>
      </c>
      <c r="AJ170" s="44">
        <f t="shared" ref="AJ170:AK170" si="72">AJ66/1000</f>
        <v>68.476669622999992</v>
      </c>
      <c r="AK170" s="45">
        <f t="shared" si="72"/>
        <v>72.526196650999992</v>
      </c>
    </row>
    <row r="171" spans="1:41">
      <c r="A171" s="20" t="s">
        <v>13</v>
      </c>
      <c r="B171" s="20" t="s">
        <v>14</v>
      </c>
      <c r="C171" s="43">
        <f t="shared" ref="C171:AI171" si="73">C67/1000</f>
        <v>2.3424492645199999</v>
      </c>
      <c r="D171" s="44">
        <f t="shared" si="73"/>
        <v>2.4027949448499997</v>
      </c>
      <c r="E171" s="44">
        <f t="shared" si="73"/>
        <v>2.4828527916200001</v>
      </c>
      <c r="F171" s="44">
        <f t="shared" si="73"/>
        <v>2.6574400486099998</v>
      </c>
      <c r="G171" s="44">
        <f t="shared" si="73"/>
        <v>2.9207488109800002</v>
      </c>
      <c r="H171" s="44">
        <f t="shared" si="73"/>
        <v>3.2431720667999997</v>
      </c>
      <c r="I171" s="44">
        <f t="shared" si="73"/>
        <v>3.6623931535800001</v>
      </c>
      <c r="J171" s="44">
        <f t="shared" si="73"/>
        <v>4.1182403276799997</v>
      </c>
      <c r="K171" s="44">
        <f t="shared" si="73"/>
        <v>4.3571924674600009</v>
      </c>
      <c r="L171" s="44">
        <f t="shared" si="73"/>
        <v>4.6134252940899998</v>
      </c>
      <c r="M171" s="44">
        <f t="shared" si="73"/>
        <v>5.0000679671199997</v>
      </c>
      <c r="N171" s="44">
        <f t="shared" si="73"/>
        <v>3.0507447263900001</v>
      </c>
      <c r="O171" s="44">
        <f t="shared" si="73"/>
        <v>3.2634959126499998</v>
      </c>
      <c r="P171" s="44">
        <f t="shared" si="73"/>
        <v>3.4550086329800003</v>
      </c>
      <c r="Q171" s="44">
        <f t="shared" si="73"/>
        <v>3.5746122811700003</v>
      </c>
      <c r="R171" s="44">
        <f t="shared" si="73"/>
        <v>3.5445492228100002</v>
      </c>
      <c r="S171" s="44">
        <f t="shared" si="73"/>
        <v>2.2735439806100004</v>
      </c>
      <c r="T171" s="44">
        <f t="shared" si="73"/>
        <v>2.6795788686199997</v>
      </c>
      <c r="U171" s="44">
        <f t="shared" si="73"/>
        <v>2.8619498073999998</v>
      </c>
      <c r="V171" s="44">
        <f t="shared" si="73"/>
        <v>2.5405519141799999</v>
      </c>
      <c r="W171" s="44">
        <f t="shared" si="73"/>
        <v>2.1434610842000001</v>
      </c>
      <c r="X171" s="44">
        <f t="shared" si="73"/>
        <v>1.48264551549</v>
      </c>
      <c r="Y171" s="44">
        <f t="shared" si="73"/>
        <v>1.0090190328199999</v>
      </c>
      <c r="Z171" s="44">
        <f t="shared" si="73"/>
        <v>0.41183181610000003</v>
      </c>
      <c r="AA171" s="44">
        <f t="shared" si="73"/>
        <v>0.50909935842000009</v>
      </c>
      <c r="AB171" s="44">
        <f t="shared" si="73"/>
        <v>0.65683972765999998</v>
      </c>
      <c r="AC171" s="44">
        <f t="shared" si="73"/>
        <v>0.79793332605999989</v>
      </c>
      <c r="AD171" s="44">
        <f t="shared" si="73"/>
        <v>0.96776920098000008</v>
      </c>
      <c r="AE171" s="44">
        <f t="shared" si="73"/>
        <v>1.0756376113300001</v>
      </c>
      <c r="AF171" s="44">
        <f t="shared" si="73"/>
        <v>1.02402263657</v>
      </c>
      <c r="AG171" s="44">
        <f t="shared" si="73"/>
        <v>1.0364321434500001</v>
      </c>
      <c r="AH171" s="44">
        <f t="shared" si="73"/>
        <v>1.0245976614599999</v>
      </c>
      <c r="AI171" s="44">
        <f t="shared" si="73"/>
        <v>1.1668799376200001</v>
      </c>
      <c r="AJ171" s="44">
        <f t="shared" ref="AJ171:AK171" si="74">AJ67/1000</f>
        <v>1.3506987858400001</v>
      </c>
      <c r="AK171" s="45">
        <f t="shared" si="74"/>
        <v>1.5817688109800001</v>
      </c>
    </row>
    <row r="172" spans="1:41">
      <c r="A172" s="20" t="s">
        <v>15</v>
      </c>
      <c r="B172" s="20" t="s">
        <v>16</v>
      </c>
      <c r="C172" s="43">
        <f t="shared" ref="C172:AI172" si="75">C68/1000</f>
        <v>1.74910315187</v>
      </c>
      <c r="D172" s="44">
        <f t="shared" si="75"/>
        <v>2.1056003489899999</v>
      </c>
      <c r="E172" s="44">
        <f t="shared" si="75"/>
        <v>2.6397470846100002</v>
      </c>
      <c r="F172" s="44">
        <f t="shared" si="75"/>
        <v>2.92366522847</v>
      </c>
      <c r="G172" s="44">
        <f t="shared" si="75"/>
        <v>2.4499188667000005</v>
      </c>
      <c r="H172" s="44">
        <f t="shared" si="75"/>
        <v>-0.20718519252000001</v>
      </c>
      <c r="I172" s="44">
        <f t="shared" si="75"/>
        <v>-2.63664809</v>
      </c>
      <c r="J172" s="44">
        <f t="shared" si="75"/>
        <v>-4.8779597255000011</v>
      </c>
      <c r="K172" s="44">
        <f t="shared" si="75"/>
        <v>-4.6306824552800014</v>
      </c>
      <c r="L172" s="44">
        <f t="shared" si="75"/>
        <v>-4.7990868110000005</v>
      </c>
      <c r="M172" s="44">
        <f t="shared" si="75"/>
        <v>-7.0821999999999994</v>
      </c>
      <c r="N172" s="44">
        <f t="shared" si="75"/>
        <v>-7.4151000000000007</v>
      </c>
      <c r="O172" s="44">
        <f t="shared" si="75"/>
        <v>-6.0925000000000002</v>
      </c>
      <c r="P172" s="44">
        <f t="shared" si="75"/>
        <v>-3.1572</v>
      </c>
      <c r="Q172" s="44">
        <f t="shared" si="75"/>
        <v>0.27939999999999998</v>
      </c>
      <c r="R172" s="44">
        <f t="shared" si="75"/>
        <v>2.2829000000000002</v>
      </c>
      <c r="S172" s="44">
        <f t="shared" si="75"/>
        <v>1.4750000000000001</v>
      </c>
      <c r="T172" s="44">
        <f t="shared" si="75"/>
        <v>-0.79689999999999994</v>
      </c>
      <c r="U172" s="44">
        <f t="shared" si="75"/>
        <v>-2.6751999999999998</v>
      </c>
      <c r="V172" s="44">
        <f t="shared" si="75"/>
        <v>-3.7294999999999998</v>
      </c>
      <c r="W172" s="44">
        <f t="shared" si="75"/>
        <v>-3.7080000000000002</v>
      </c>
      <c r="X172" s="44">
        <f t="shared" si="75"/>
        <v>-3.0902989073300002</v>
      </c>
      <c r="Y172" s="44">
        <f t="shared" si="75"/>
        <v>-4.55409237802</v>
      </c>
      <c r="Z172" s="44">
        <f t="shared" si="75"/>
        <v>-6.2591497733099999</v>
      </c>
      <c r="AA172" s="44">
        <f t="shared" si="75"/>
        <v>-4.6316992895900002</v>
      </c>
      <c r="AB172" s="44">
        <f t="shared" si="75"/>
        <v>-3.4737928995900003</v>
      </c>
      <c r="AC172" s="44">
        <f t="shared" si="75"/>
        <v>-2.8864901625000008</v>
      </c>
      <c r="AD172" s="44">
        <f t="shared" si="75"/>
        <v>-2.1491687432899997</v>
      </c>
      <c r="AE172" s="44">
        <f t="shared" si="75"/>
        <v>-1.5393113567300001</v>
      </c>
      <c r="AF172" s="44">
        <f t="shared" si="75"/>
        <v>-1.3837756586899996</v>
      </c>
      <c r="AG172" s="44">
        <f t="shared" si="75"/>
        <v>-0.98238817717999982</v>
      </c>
      <c r="AH172" s="44">
        <f t="shared" si="75"/>
        <v>0.19092346791000009</v>
      </c>
      <c r="AI172" s="44">
        <f t="shared" si="75"/>
        <v>1.7549332529799999</v>
      </c>
      <c r="AJ172" s="44">
        <f t="shared" ref="AJ172:AK172" si="76">AJ68/1000</f>
        <v>1.8997043223299994</v>
      </c>
      <c r="AK172" s="45">
        <f t="shared" si="76"/>
        <v>1.7139167481199999</v>
      </c>
    </row>
    <row r="173" spans="1:41">
      <c r="A173" s="20" t="s">
        <v>17</v>
      </c>
      <c r="B173" s="20" t="s">
        <v>18</v>
      </c>
      <c r="C173" s="43">
        <f t="shared" ref="C173:AI173" si="77">C69/1000</f>
        <v>1.6753378070299974</v>
      </c>
      <c r="D173" s="44">
        <f t="shared" si="77"/>
        <v>1.719398807029997</v>
      </c>
      <c r="E173" s="44">
        <f t="shared" si="77"/>
        <v>1.7609658070299974</v>
      </c>
      <c r="F173" s="44">
        <f t="shared" si="77"/>
        <v>1.7950299493299973</v>
      </c>
      <c r="G173" s="44">
        <f t="shared" si="77"/>
        <v>1.855335935539997</v>
      </c>
      <c r="H173" s="44">
        <f t="shared" si="77"/>
        <v>1.9155299698199975</v>
      </c>
      <c r="I173" s="44">
        <f t="shared" si="77"/>
        <v>1.9152385905199971</v>
      </c>
      <c r="J173" s="44">
        <f t="shared" si="77"/>
        <v>1.8867882562199976</v>
      </c>
      <c r="K173" s="44">
        <f t="shared" si="77"/>
        <v>1.8470155628199978</v>
      </c>
      <c r="L173" s="44">
        <f t="shared" si="77"/>
        <v>1.8456124408399979</v>
      </c>
      <c r="M173" s="44">
        <f t="shared" si="77"/>
        <v>1.8473982030699976</v>
      </c>
      <c r="N173" s="44">
        <f t="shared" si="77"/>
        <v>1.8371622160299972</v>
      </c>
      <c r="O173" s="44">
        <f t="shared" si="77"/>
        <v>1.8928854719399975</v>
      </c>
      <c r="P173" s="44">
        <f t="shared" si="77"/>
        <v>2.0057352387499972</v>
      </c>
      <c r="Q173" s="44">
        <f t="shared" si="77"/>
        <v>2.1422158741199975</v>
      </c>
      <c r="R173" s="44">
        <f t="shared" si="77"/>
        <v>2.2624045208599983</v>
      </c>
      <c r="S173" s="44">
        <f t="shared" si="77"/>
        <v>2.3311894089999985</v>
      </c>
      <c r="T173" s="44">
        <f t="shared" si="77"/>
        <v>2.3639230359700005</v>
      </c>
      <c r="U173" s="44">
        <f t="shared" si="77"/>
        <v>2.4276709765200013</v>
      </c>
      <c r="V173" s="44">
        <f t="shared" si="77"/>
        <v>2.4570993271500012</v>
      </c>
      <c r="W173" s="44">
        <f t="shared" si="77"/>
        <v>2.5119686539100012</v>
      </c>
      <c r="X173" s="44">
        <f t="shared" si="77"/>
        <v>2.5589144750000004</v>
      </c>
      <c r="Y173" s="44">
        <f t="shared" si="77"/>
        <v>2.8</v>
      </c>
      <c r="Z173" s="44">
        <f t="shared" si="77"/>
        <v>2.7</v>
      </c>
      <c r="AA173" s="44">
        <f t="shared" si="77"/>
        <v>2.3447662610000002</v>
      </c>
      <c r="AB173" s="44">
        <f t="shared" si="77"/>
        <v>2.5047973830000001</v>
      </c>
      <c r="AC173" s="44">
        <f t="shared" si="77"/>
        <v>2.6472905989999997</v>
      </c>
      <c r="AD173" s="44">
        <f t="shared" si="77"/>
        <v>3.0081876529999998</v>
      </c>
      <c r="AE173" s="44">
        <f t="shared" si="77"/>
        <v>2.5796208000000003</v>
      </c>
      <c r="AF173" s="44">
        <f t="shared" si="77"/>
        <v>2.5632239779999999</v>
      </c>
      <c r="AG173" s="44">
        <f t="shared" si="77"/>
        <v>3.0747732480000001</v>
      </c>
      <c r="AH173" s="44">
        <f t="shared" si="77"/>
        <v>2.6787901449999998</v>
      </c>
      <c r="AI173" s="44">
        <f t="shared" si="77"/>
        <v>2.895410692</v>
      </c>
      <c r="AJ173" s="44">
        <f t="shared" ref="AJ173:AK173" si="78">AJ69/1000</f>
        <v>3.1762730329999997</v>
      </c>
      <c r="AK173" s="45">
        <f t="shared" si="78"/>
        <v>3.3951076790000001</v>
      </c>
    </row>
    <row r="174" spans="1:41">
      <c r="A174" s="20" t="s">
        <v>36</v>
      </c>
      <c r="B174" s="20" t="s">
        <v>37</v>
      </c>
      <c r="C174" s="44" t="str">
        <f t="shared" ref="C174:F175" si="79">IF(C70="–","–",C70/1000)</f>
        <v>–</v>
      </c>
      <c r="D174" s="44" t="str">
        <f t="shared" si="79"/>
        <v>–</v>
      </c>
      <c r="E174" s="44" t="str">
        <f t="shared" si="79"/>
        <v>–</v>
      </c>
      <c r="F174" s="44" t="str">
        <f t="shared" si="79"/>
        <v>–</v>
      </c>
      <c r="G174" s="44" t="str">
        <f t="shared" ref="G174:AJ174" si="80">IF(G70="–","–",G70/1000)</f>
        <v>–</v>
      </c>
      <c r="H174" s="44" t="str">
        <f t="shared" si="80"/>
        <v>–</v>
      </c>
      <c r="I174" s="44" t="str">
        <f t="shared" si="80"/>
        <v>–</v>
      </c>
      <c r="J174" s="44" t="str">
        <f t="shared" si="80"/>
        <v>–</v>
      </c>
      <c r="K174" s="44" t="str">
        <f t="shared" si="80"/>
        <v>–</v>
      </c>
      <c r="L174" s="44" t="str">
        <f t="shared" si="80"/>
        <v>–</v>
      </c>
      <c r="M174" s="44" t="str">
        <f t="shared" si="80"/>
        <v>–</v>
      </c>
      <c r="N174" s="44" t="str">
        <f t="shared" si="80"/>
        <v>–</v>
      </c>
      <c r="O174" s="44" t="str">
        <f t="shared" si="80"/>
        <v>–</v>
      </c>
      <c r="P174" s="44" t="str">
        <f t="shared" si="80"/>
        <v>–</v>
      </c>
      <c r="Q174" s="44" t="str">
        <f t="shared" si="80"/>
        <v>–</v>
      </c>
      <c r="R174" s="44" t="str">
        <f t="shared" si="80"/>
        <v>–</v>
      </c>
      <c r="S174" s="44" t="str">
        <f t="shared" si="80"/>
        <v>–</v>
      </c>
      <c r="T174" s="44" t="str">
        <f t="shared" si="80"/>
        <v>–</v>
      </c>
      <c r="U174" s="44" t="str">
        <f t="shared" si="80"/>
        <v>–</v>
      </c>
      <c r="V174" s="44" t="str">
        <f t="shared" si="80"/>
        <v>–</v>
      </c>
      <c r="W174" s="44" t="str">
        <f t="shared" si="80"/>
        <v>–</v>
      </c>
      <c r="X174" s="44" t="str">
        <f t="shared" si="80"/>
        <v>–</v>
      </c>
      <c r="Y174" s="44" t="str">
        <f t="shared" si="80"/>
        <v>–</v>
      </c>
      <c r="Z174" s="44" t="str">
        <f t="shared" si="80"/>
        <v>–</v>
      </c>
      <c r="AA174" s="44" t="str">
        <f t="shared" si="80"/>
        <v>–</v>
      </c>
      <c r="AB174" s="44" t="str">
        <f t="shared" si="80"/>
        <v>–</v>
      </c>
      <c r="AC174" s="44" t="str">
        <f t="shared" si="80"/>
        <v>–</v>
      </c>
      <c r="AD174" s="44" t="str">
        <f t="shared" si="80"/>
        <v>–</v>
      </c>
      <c r="AE174" s="44" t="str">
        <f t="shared" si="80"/>
        <v>–</v>
      </c>
      <c r="AF174" s="44" t="str">
        <f t="shared" si="80"/>
        <v>–</v>
      </c>
      <c r="AG174" s="44" t="str">
        <f t="shared" si="80"/>
        <v>–</v>
      </c>
      <c r="AH174" s="44" t="str">
        <f t="shared" si="80"/>
        <v>–</v>
      </c>
      <c r="AI174" s="44" t="str">
        <f t="shared" si="80"/>
        <v>–</v>
      </c>
      <c r="AJ174" s="44" t="str">
        <f t="shared" si="80"/>
        <v>–</v>
      </c>
      <c r="AK174" s="45" t="str">
        <f t="shared" ref="AK174" si="81">IF(AK70="–","–",AK70/1000)</f>
        <v>–</v>
      </c>
      <c r="AL174" s="63"/>
      <c r="AM174" s="63"/>
      <c r="AN174" s="63"/>
      <c r="AO174" s="63"/>
    </row>
    <row r="175" spans="1:41" ht="16.5" thickBot="1">
      <c r="A175" s="56" t="s">
        <v>38</v>
      </c>
      <c r="B175" s="56" t="s">
        <v>39</v>
      </c>
      <c r="C175" s="50" t="str">
        <f t="shared" si="79"/>
        <v>–</v>
      </c>
      <c r="D175" s="50" t="str">
        <f t="shared" si="79"/>
        <v>–</v>
      </c>
      <c r="E175" s="50" t="str">
        <f t="shared" si="79"/>
        <v>–</v>
      </c>
      <c r="F175" s="50" t="str">
        <f t="shared" si="79"/>
        <v>–</v>
      </c>
      <c r="G175" s="50" t="str">
        <f t="shared" ref="G175:AJ175" si="82">IF(G71="–","–",G71/1000)</f>
        <v>–</v>
      </c>
      <c r="H175" s="50" t="str">
        <f t="shared" si="82"/>
        <v>–</v>
      </c>
      <c r="I175" s="50" t="str">
        <f t="shared" si="82"/>
        <v>–</v>
      </c>
      <c r="J175" s="50" t="str">
        <f t="shared" si="82"/>
        <v>–</v>
      </c>
      <c r="K175" s="50" t="str">
        <f t="shared" si="82"/>
        <v>–</v>
      </c>
      <c r="L175" s="50" t="str">
        <f t="shared" si="82"/>
        <v>–</v>
      </c>
      <c r="M175" s="50" t="str">
        <f t="shared" si="82"/>
        <v>–</v>
      </c>
      <c r="N175" s="50" t="str">
        <f t="shared" si="82"/>
        <v>–</v>
      </c>
      <c r="O175" s="50" t="str">
        <f t="shared" si="82"/>
        <v>–</v>
      </c>
      <c r="P175" s="50" t="str">
        <f t="shared" si="82"/>
        <v>–</v>
      </c>
      <c r="Q175" s="50" t="str">
        <f t="shared" si="82"/>
        <v>–</v>
      </c>
      <c r="R175" s="50" t="str">
        <f t="shared" si="82"/>
        <v>–</v>
      </c>
      <c r="S175" s="50" t="str">
        <f t="shared" si="82"/>
        <v>–</v>
      </c>
      <c r="T175" s="50" t="str">
        <f t="shared" si="82"/>
        <v>–</v>
      </c>
      <c r="U175" s="50" t="str">
        <f t="shared" si="82"/>
        <v>–</v>
      </c>
      <c r="V175" s="50" t="str">
        <f t="shared" si="82"/>
        <v>–</v>
      </c>
      <c r="W175" s="50" t="str">
        <f t="shared" si="82"/>
        <v>–</v>
      </c>
      <c r="X175" s="50" t="str">
        <f t="shared" si="82"/>
        <v>–</v>
      </c>
      <c r="Y175" s="50" t="str">
        <f t="shared" si="82"/>
        <v>–</v>
      </c>
      <c r="Z175" s="50" t="str">
        <f t="shared" si="82"/>
        <v>–</v>
      </c>
      <c r="AA175" s="50" t="str">
        <f t="shared" si="82"/>
        <v>–</v>
      </c>
      <c r="AB175" s="50" t="str">
        <f t="shared" si="82"/>
        <v>–</v>
      </c>
      <c r="AC175" s="50" t="str">
        <f t="shared" si="82"/>
        <v>–</v>
      </c>
      <c r="AD175" s="50" t="str">
        <f t="shared" si="82"/>
        <v>–</v>
      </c>
      <c r="AE175" s="50" t="str">
        <f t="shared" si="82"/>
        <v>–</v>
      </c>
      <c r="AF175" s="50" t="str">
        <f t="shared" si="82"/>
        <v>–</v>
      </c>
      <c r="AG175" s="50" t="str">
        <f t="shared" si="82"/>
        <v>–</v>
      </c>
      <c r="AH175" s="50" t="str">
        <f t="shared" si="82"/>
        <v>–</v>
      </c>
      <c r="AI175" s="50" t="str">
        <f t="shared" si="82"/>
        <v>–</v>
      </c>
      <c r="AJ175" s="50" t="str">
        <f t="shared" si="82"/>
        <v>–</v>
      </c>
      <c r="AK175" s="51" t="str">
        <f t="shared" ref="AK175" si="83">IF(AK71="–","–",AK71/1000)</f>
        <v>–</v>
      </c>
    </row>
  </sheetData>
  <phoneticPr fontId="0" type="noConversion"/>
  <pageMargins left="0.15748031496062992" right="0.15748031496062992" top="0.23622047244094491" bottom="0.35433070866141736" header="0.19685039370078741" footer="0.15748031496062992"/>
  <pageSetup paperSize="9" scale="55" fitToHeight="2" orientation="portrait" r:id="rId1"/>
  <headerFooter alignWithMargins="0">
    <oddFooter>&amp;LStatistique des assurances sociales suisse, OFAS, Schweizerische Sozialversicherungsstatistik, BSV&amp;R&amp;A; &amp;D; &amp;T</oddFooter>
  </headerFooter>
  <rowBreaks count="1" manualBreakCount="1">
    <brk id="82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GRSV_CGAS_20_21</vt:lpstr>
      <vt:lpstr>GRSV_CGAS_20_21!Druckbereich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Schüpbach Salome</dc:creator>
  <cp:lastModifiedBy>Schüpbach Salome BSV</cp:lastModifiedBy>
  <cp:lastPrinted>2020-05-05T06:27:16Z</cp:lastPrinted>
  <dcterms:created xsi:type="dcterms:W3CDTF">2004-04-08T06:50:53Z</dcterms:created>
  <dcterms:modified xsi:type="dcterms:W3CDTF">2023-11-29T11:09:46Z</dcterms:modified>
</cp:coreProperties>
</file>