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MASS\01_admin\00_sekretariat\Sekretariat\SVS-WEB-Tabellen\SVS 2023 fertige Tabellen\BV\"/>
    </mc:Choice>
  </mc:AlternateContent>
  <xr:revisionPtr revIDLastSave="0" documentId="13_ncr:1_{29CB86C5-D3C2-4A85-BC3D-03C51695AB69}" xr6:coauthVersionLast="47" xr6:coauthVersionMax="47" xr10:uidLastSave="{00000000-0000-0000-0000-000000000000}"/>
  <bookViews>
    <workbookView xWindow="-38520" yWindow="-120" windowWidth="38640" windowHeight="21120" xr2:uid="{00000000-000D-0000-FFFF-FFFF00000000}"/>
  </bookViews>
  <sheets>
    <sheet name="BV_PP_6" sheetId="3" r:id="rId1"/>
  </sheets>
  <externalReferences>
    <externalReference r:id="rId2"/>
    <externalReference r:id="rId3"/>
    <externalReference r:id="rId4"/>
    <externalReference r:id="rId5"/>
    <externalReference r:id="rId6"/>
    <externalReference r:id="rId7"/>
  </externalReferences>
  <definedNames>
    <definedName name="_Regression_Int" hidden="1">1</definedName>
    <definedName name="ACwvu.ann." localSheetId="0" hidden="1">'[1]Schätzung BV-Einn.'!#REF!</definedName>
    <definedName name="ACwvu.ann." hidden="1">'[1]Schätzung BV-Einn.'!#REF!</definedName>
    <definedName name="ACwvu.Anteile._.87_96." hidden="1">'[2]GR nach Funktion'!$B$443:$Z$477</definedName>
    <definedName name="ACwvu.Betriebsrechnung._.87_96." localSheetId="0" hidden="1">#REF!</definedName>
    <definedName name="ACwvu.Betriebsrechnung._.87_96." hidden="1">#REF!</definedName>
    <definedName name="ACwvu.Datenbasis." hidden="1">'[1]Grunddaten bis SVS 2004'!$BW$21</definedName>
    <definedName name="ACwvu.Detail._.87_96." hidden="1">'[2]GR nach Funktion'!$A$3:$Z$441</definedName>
    <definedName name="ACwvu.Formelkopie._.Faltprospekt." hidden="1">[1]Taschenstatistik!$M$33</definedName>
    <definedName name="ACwvu.Gesamtrechnung._.87_96." hidden="1">'[2]GR ab 87 im Überblick'!$A$1:$M$30</definedName>
    <definedName name="ACwvu.Grafik._.Anteile._.1996." hidden="1">'[2]GR nach Funktion'!$AB$481</definedName>
    <definedName name="ACwvu.Grafikauswahl." hidden="1">'[1]Schätzung BV-Ausg.'!$AO$47</definedName>
    <definedName name="ACwvu.Grafikbeispiele._.für._.Einleitung." hidden="1">'[1]Schätzung BV-Einn.'!$BG$41</definedName>
    <definedName name="ACwvu.T.._.15.1._.ohne._.Korrektur." localSheetId="0" hidden="1">'[1]Schätzung BV-Einn.'!#REF!</definedName>
    <definedName name="ACwvu.T.._.15.1._.ohne._.Korrektur." hidden="1">'[1]Schätzung BV-Einn.'!#REF!</definedName>
    <definedName name="ACwvu.Übersicht._.87_96." hidden="1">'[2]GR nach Funktion'!$A$3:$Z$441</definedName>
    <definedName name="ACwvu.Valuekopie._.für._.Faltprospekt." hidden="1">[1]Taschenstatistik!$M$33</definedName>
    <definedName name="ACwvu.Veränderungsraten._.87_96." hidden="1">'[2]GR ab 87 im Überblick'!$A$1:$M$64</definedName>
    <definedName name="Cwvu.ann." localSheetId="0" hidden="1">'[1]Schätzung BV-Einn.'!$A$12:$IV$15,'[1]Schätzung BV-Einn.'!$A$17:$IV$20,'[1]Schätzung BV-Einn.'!#REF!,'[1]Schätzung BV-Einn.'!#REF!,'[1]Schätzung BV-Einn.'!#REF!,'[1]Schätzung BV-Einn.'!#REF!,'[1]Schätzung BV-Einn.'!#REF!</definedName>
    <definedName name="Cwvu.ann." hidden="1">'[1]Schätzung BV-Einn.'!$A$12:$IV$15,'[1]Schätzung BV-Einn.'!$A$17:$IV$20,'[1]Schätzung BV-Einn.'!#REF!,'[1]Schätzung BV-Einn.'!#REF!,'[1]Schätzung BV-Einn.'!#REF!,'[1]Schätzung BV-Einn.'!#REF!,'[1]Schätzung BV-Einn.'!#REF!</definedName>
    <definedName name="Cwvu.Anteile._.87_96." hidden="1">'[2]GR nach Funktion'!$A$3:$IV$442</definedName>
    <definedName name="Cwvu.Betriebsrechnung._.87_96." localSheetId="0" hidden="1">#REF!,#REF!,#REF!,#REF!,#REF!,#REF!,#REF!,#REF!,#REF!,#REF!,#REF!,#REF!,#REF!,#REF!,#REF!,#REF!,#REF!,#REF!,#REF!,#REF!</definedName>
    <definedName name="Cwvu.Betriebsrechnung._.87_96." hidden="1">#REF!,#REF!,#REF!,#REF!,#REF!,#REF!,#REF!,#REF!,#REF!,#REF!,#REF!,#REF!,#REF!,#REF!,#REF!,#REF!,#REF!,#REF!,#REF!,#REF!</definedName>
    <definedName name="Cwvu.Detail._.87_96."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Formelkopie._.Faltprospekt." localSheetId="0" hidden="1">[1]Taschenstatistik!#REF!,[1]Taschenstatistik!#REF!,[1]Taschenstatistik!#REF!</definedName>
    <definedName name="Cwvu.Formelkopie._.Faltprospekt." hidden="1">[1]Taschenstatistik!#REF!,[1]Taschenstatistik!#REF!,[1]Taschenstatistik!#REF!</definedName>
    <definedName name="Cwvu.Gesamtrechnung._.87_96." hidden="1">'[2]GR ab 87 im Überblick'!$A$26:$IV$26,'[2]GR ab 87 im Überblick'!$A$33:$IV$47,'[2]GR ab 87 im Überblick'!$A$66:$IV$98</definedName>
    <definedName name="Cwvu.Grafik._.Anteile._.1996." hidden="1">'[2]GR nach Funktion'!$A$3:$IV$442</definedName>
    <definedName name="Cwvu.Grafikauswahl." hidden="1">'[1]Schätzung BV-Ausg.'!$A$12:$IV$37</definedName>
    <definedName name="Cwvu.Grafikbeispiele._.für._.Einleitung." hidden="1">'[1]Schätzung BV-Einn.'!$A$10:$IV$37</definedName>
    <definedName name="Cwvu.T.._.15.1._.ohne._.Korrektur." localSheetId="0" hidden="1">'[1]Schätzung BV-Einn.'!$A$11:$IV$36,'[1]Schätzung BV-Einn.'!#REF!,'[1]Schätzung BV-Einn.'!#REF!</definedName>
    <definedName name="Cwvu.T.._.15.1._.ohne._.Korrektur." hidden="1">'[1]Schätzung BV-Einn.'!$A$11:$IV$36,'[1]Schätzung BV-Einn.'!#REF!,'[1]Schätzung BV-Einn.'!#REF!</definedName>
    <definedName name="Cwvu.Übersicht._.87_96."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Valuekopie._.für._.Faltprospekt." localSheetId="0" hidden="1">[1]Taschenstatistik!#REF!,[1]Taschenstatistik!#REF!,[1]Taschenstatistik!#REF!</definedName>
    <definedName name="Cwvu.Valuekopie._.für._.Faltprospekt." hidden="1">[1]Taschenstatistik!#REF!,[1]Taschenstatistik!#REF!,[1]Taschenstatistik!#REF!</definedName>
    <definedName name="Cwvu.Veränderungsraten._.87_96." hidden="1">'[2]GR ab 87 im Überblick'!$A$1:$IV$48,'[2]GR ab 87 im Überblick'!$A$66:$IV$98</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Print_Area" localSheetId="0">BV_PP_6!$A$1:$BF$116</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n." localSheetId="0" hidden="1">'[1]Schätzung BV-Einn.'!$F$1:$F$65536,'[1]Schätzung BV-Einn.'!#REF!,'[1]Schätzung BV-Einn.'!#REF!</definedName>
    <definedName name="Rwvu.ann." hidden="1">'[1]Schätzung BV-Einn.'!$F$1:$F$65536,'[1]Schätzung BV-Einn.'!#REF!,'[1]Schätzung BV-Einn.'!#REF!</definedName>
    <definedName name="Rwvu.Anteile._.87_96." hidden="1">'[2]GR nach Funktion'!$A$1:$A$65536,'[2]GR nach Funktion'!$F$1:$P$65536,'[2]GR nach Funktion'!$AA$1:$AA$65536</definedName>
    <definedName name="Rwvu.Betriebsrechnung._.87_96." localSheetId="0" hidden="1">#REF!,#REF!</definedName>
    <definedName name="Rwvu.Betriebsrechnung._.87_96." hidden="1">#REF!,#REF!</definedName>
    <definedName name="Rwvu.Detail._.87_96." hidden="1">'[2]GR nach Funktion'!$A$1:$A$65536,'[2]GR nach Funktion'!$F$1:$P$65536,'[2]GR nach Funktion'!$AA$1:$AA$65536</definedName>
    <definedName name="Rwvu.Gesamtrechnung._.87_96." hidden="1">'[2]GR ab 87 im Überblick'!$C$1:$C$65536</definedName>
    <definedName name="Rwvu.Grafik._.Anteile._.1996." hidden="1">'[2]GR nach Funktion'!$A$1:$A$65536,'[2]GR nach Funktion'!$F$1:$P$65536,'[2]GR nach Funktion'!$AA$1:$AA$65536</definedName>
    <definedName name="Rwvu.Grafikauswahl." hidden="1">'[1]Schätzung BV-Ausg.'!$I$1:$I$65536</definedName>
    <definedName name="Rwvu.T.._.15.1._.ohne._.Korrektur." localSheetId="0" hidden="1">'[1]Schätzung BV-Einn.'!$C$1:$F$65536,'[1]Schätzung BV-Einn.'!#REF!,'[1]Schätzung BV-Einn.'!#REF!</definedName>
    <definedName name="Rwvu.T.._.15.1._.ohne._.Korrektur." hidden="1">'[1]Schätzung BV-Einn.'!$C$1:$F$65536,'[1]Schätzung BV-Einn.'!#REF!,'[1]Schätzung BV-Einn.'!#REF!</definedName>
    <definedName name="Rwvu.Übersicht._.87_96." hidden="1">'[2]GR nach Funktion'!$A$1:$A$65536,'[2]GR nach Funktion'!$F$1:$P$65536,'[2]GR nach Funktion'!$AA$1:$AA$65536</definedName>
    <definedName name="Rwvu.Veränderungsraten._.87_96." hidden="1">'[2]GR ab 87 im Überblick'!$C$1:$C$65536</definedName>
    <definedName name="solver_lin" hidden="1">0</definedName>
    <definedName name="solver_num" hidden="1">0</definedName>
    <definedName name="solver_opt" localSheetId="0" hidden="1">'[3]T 15.2 97Daten 18.6.'!#REF!</definedName>
    <definedName name="solver_opt" hidden="1">'[3]T 15.2 97Daten 18.6.'!#REF!</definedName>
    <definedName name="solver_typ" hidden="1">1</definedName>
    <definedName name="solver_val" hidden="1">0</definedName>
    <definedName name="Swvu.ann." localSheetId="0" hidden="1">'[1]Schätzung BV-Einn.'!#REF!</definedName>
    <definedName name="Swvu.ann." hidden="1">'[1]Schätzung BV-Einn.'!#REF!</definedName>
    <definedName name="Swvu.Anteile._.87_96." hidden="1">'[2]GR nach Funktion'!$B$443:$Z$477</definedName>
    <definedName name="Swvu.Betriebsrechnung._.87_96." localSheetId="0" hidden="1">#REF!</definedName>
    <definedName name="Swvu.Betriebsrechnung._.87_96." hidden="1">#REF!</definedName>
    <definedName name="Swvu.Datenbasis." hidden="1">'[1]Grunddaten bis SVS 2004'!$BW$21</definedName>
    <definedName name="Swvu.Detail._.87_96." hidden="1">'[2]GR nach Funktion'!$A$3:$Z$441</definedName>
    <definedName name="Swvu.Formelkopie._.Faltprospekt." hidden="1">[1]Taschenstatistik!$M$33</definedName>
    <definedName name="Swvu.Gesamtrechnung._.87_96." hidden="1">'[2]GR ab 87 im Überblick'!$A$1:$M$30</definedName>
    <definedName name="Swvu.Grafik._.Anteile._.1996." hidden="1">'[2]GR nach Funktion'!$AB$481</definedName>
    <definedName name="Swvu.Grafikauswahl." hidden="1">'[1]Schätzung BV-Ausg.'!$AO$47</definedName>
    <definedName name="Swvu.Grafikbeispiele._.für._.Einleitung." hidden="1">'[1]Schätzung BV-Einn.'!$BG$41</definedName>
    <definedName name="Swvu.T.._.15.1._.ohne._.Korrektur." localSheetId="0" hidden="1">'[1]Schätzung BV-Einn.'!#REF!</definedName>
    <definedName name="Swvu.T.._.15.1._.ohne._.Korrektur." hidden="1">'[1]Schätzung BV-Einn.'!#REF!</definedName>
    <definedName name="Swvu.Übersicht._.87_96." hidden="1">'[2]GR nach Funktion'!$A$3:$Z$441</definedName>
    <definedName name="Swvu.Valuekopie._.für._.Faltprospekt." hidden="1">[1]Taschenstatistik!$M$33</definedName>
    <definedName name="Swvu.Veränderungsraten._.87_96." hidden="1">'[2]GR ab 87 im Überblick'!$A$1:$M$64</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n." hidden="1">{TRUE,TRUE,1,1,1152,786,FALSE,TRUE,TRUE,TRUE,0,52,#N/A,200,#N/A,16.1636363636364,52.5833333333333,1,FALSE,FALSE,3,TRUE,1,FALSE,100,"Swvu.ann.","ACwvu.ann.",1,FALSE,FALSE,0.590551181102362,0.590551181102362,0.590551181102362,0.590551181102362,1,"","",FALSE,FALSE,FALSE,FALSE,1,100,#N/A,#N/A,"=R1C1:R80C16",FALSE,"Rwvu.ann.","Cwvu.ann.",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atenbasis." hidden="1">{TRUE,FALSE,1,1,1152,727,FALSE,TRUE,TRUE,TRUE,0,5,#N/A,99,#N/A,76.4363636363636,41.1666666666667,1,FALSE,FALSE,3,TRUE,1,FALSE,100,"Swvu.Datenbasis.","ACwvu.Datenbasis.",#N/A,FALSE,FALSE,0.78740157480315,0.78740157480315,0.984251968503937,0.984251968503937,2,"&amp;A","&amp;L&amp;D&amp;R&amp;F/ &amp;A",FALSE,FALSE,FALSE,FALSE,1,75,#N/A,#N/A,"=R1C1:R29C7",FALSE,FALSE,FALSE,FALSE,FALSE,TRUE,1,4294967292,4294967292,FALSE,FALSE,TRUE,TRUE,TRUE}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Formelkopie._.Faltprospekt." hidden="1">{TRUE,TRUE,1,1,522,359,FALSE,TRUE,TRUE,TRUE,0,8,#N/A,1,#N/A,8.38181818181818,29.2727272727273,1,FALSE,FALSE,1,TRUE,1,FALSE,100,"Swvu.Formelkopie._.Faltprospekt.","ACwvu.Formelkopie._.Faltprospekt.",#N/A,FALSE,FALSE,0.78740157480315,0.78740157480315,0.984251968503937,0.984251968503937,2,"&amp;A","&amp;L&amp;D&amp;R&amp;F/ &amp;A",FALSE,FALSE,FALSE,FALSE,1,75,#N/A,#N/A,"=R1C1:R29C7",FALSE,#N/A,"Cwvu.Formelkopie._.Faltprospekt.",FALSE,FALSE,TRUE,#N/A,4294967292,4294967292,FALSE,FALSE,TRUE,TRUE,TRUE}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uswahl." hidden="1">{TRUE,TRUE,1,1,1152,696,FALSE,TRUE,TRUE,TRUE,0,41,#N/A,1,#N/A,23.304347826087,96.5555555555556,1,FALSE,FALSE,3,TRUE,1,FALSE,83,"Swvu.Grafikauswahl.","ACwvu.Grafikauswahl.",#N/A,FALSE,FALSE,0.42,0.42,0.590551181102362,0.590551181102362,2,"","&amp;LMs, &amp;F, &amp;D &amp;T/&amp;P",FALSE,FALSE,TRUE,FALSE,1,100,#N/A,#N/A,"=R1C1:R117C43",FALSE,"Rwvu.Grafikauswahl.","Cwvu.Grafikauswahl.",FALSE,FALSE,FALSE,1,4294967292,4294967292,FALSE,TRUE,TRUE,TRUE,TRUE}</definedName>
    <definedName name="wvu.Grafikbeispiele._.für._.Einleitung." hidden="1">{TRUE,TRUE,1,1,1152,696,FALSE,TRUE,TRUE,TRUE,0,47,#N/A,38,#N/A,19.8363636363636,45,1,FALSE,FALSE,3,TRUE,1,FALSE,100,"Swvu.Grafikbeispiele._.für._.Einleitung.","ACwvu.Grafikbeispiele._.für._.Einleitung.",#N/A,FALSE,FALSE,0.393700787401575,0.393700787401575,0.393700787401575,0.511811023622047,2,"","&amp;LMs, &amp;F,&amp;D &amp;T, S.&amp;P",FALSE,FALSE,TRUE,FALSE,1,100,#N/A,#N/A,"=R1C1:R78C46",FALSE,#N/A,"Cwvu.Grafikbeispiele._.für._.Einleitung.",FALSE,FALSE,FALSE,1,4294967292,4294967292,FALSE,TRUE,TRUE,TRUE,TRUE}</definedName>
    <definedName name="wvu.T.._.15.1._.ohne._.Korrektur." hidden="1">{TRUE,TRUE,1,1,1151,400,FALSE,TRUE,TRUE,TRUE,0,1,2,1,221,1,9,4,TRUE,TRUE,1,FALSE,1,TRUE,100,"Swvu.T.._.15.1._.ohne._.Korrektur.","ACwvu.T.._.15.1._.ohne._.Korrektur.",1,FALSE,FALSE,0.42,0.42,0.590551181102362,0.590551181102362,2,"","&amp;LMs, &amp;F,&amp;D &amp;T",FALSE,FALSE,FALSE,FALSE,1,100,#N/A,#N/A,"=R1C1:R49C33",FALSE,"Rwvu.T.._.15.1._.ohne._.Korrektur.","Cwvu.T.._.15.1._.ohne._.Korrektur.",FALSE,FALSE}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aluekopie._.für._.Faltprospekt." hidden="1">{TRUE,TRUE,1,1,522,357,FALSE,TRUE,TRUE,TRUE,0,1,#N/A,1,#N/A,7.03636363636364,29.0909090909091,1,FALSE,FALSE,1,TRUE,1,FALSE,100,"Swvu.Valuekopie._.für._.Faltprospekt.","ACwvu.Valuekopie._.für._.Faltprospekt.",#N/A,FALSE,FALSE,0.78740157480315,0.78740157480315,0.984251968503937,0.984251968503937,2,"&amp;A","&amp;L&amp;D&amp;R&amp;F/ &amp;A",FALSE,FALSE,FALSE,FALSE,1,75,#N/A,#N/A,"=R1C1:R29C7",FALSE,#N/A,"Cwvu.Valuekopie._.für._.Faltprospekt.",FALSE,FALSE,TRUE,#N/A,4294967292,4294967292,FALSE,FALSE,TRUE,TRUE,TRUE}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localSheetId="0" hidden="1">#REF!,#REF!</definedName>
    <definedName name="Z_016B1528_AFB2_11D2_BE2D_CCAAFBE249DD_.wvu.Cols" hidden="1">#REF!,#REF!</definedName>
    <definedName name="Z_016B1528_AFB2_11D2_BE2D_CCAAFBE249DD_.wvu.PrintArea" localSheetId="0" hidden="1">#REF!</definedName>
    <definedName name="Z_016B1528_AFB2_11D2_BE2D_CCAAFBE249DD_.wvu.PrintArea" hidden="1">#REF!</definedName>
    <definedName name="Z_016B1528_AFB2_11D2_BE2D_CCAAFBE249DD_.wvu.PrintTitles" localSheetId="0" hidden="1">#REF!</definedName>
    <definedName name="Z_016B1528_AFB2_11D2_BE2D_CCAAFBE249DD_.wvu.PrintTitles" hidden="1">#REF!</definedName>
    <definedName name="Z_016B1528_AFB2_11D2_BE2D_CCAAFBE249DD_.wvu.Rows" localSheetId="0" hidden="1">#REF!,#REF!,#REF!,#REF!,#REF!,#REF!,#REF!,#REF!,#REF!,#REF!,#REF!,#REF!,#REF!,#REF!,#REF!,#REF!,#REF!,#REF!,#REF!,#REF!</definedName>
    <definedName name="Z_016B1528_AFB2_11D2_BE2D_CCAAFBE249DD_.wvu.Rows" hidden="1">#REF!,#REF!,#REF!,#REF!,#REF!,#REF!,#REF!,#REF!,#REF!,#REF!,#REF!,#REF!,#REF!,#REF!,#REF!,#REF!,#REF!,#REF!,#REF!,#REF!</definedName>
    <definedName name="Z_1F4E3881_ECC8_11D2_860B_9210B007D43B_.wvu.Cols" hidden="1">'[2]GR nach Funktion'!$A$1:$A$65536,'[2]GR nach Funktion'!$F$1:$P$65536,'[2]GR nach Funktion'!$AA$1:$AA$65536</definedName>
    <definedName name="Z_1F4E3881_ECC8_11D2_860B_9210B007D43B_.wvu.PrintArea" hidden="1">'[2]GR nach Funktion'!$A$3:$Z$441</definedName>
    <definedName name="Z_1F4E3881_ECC8_11D2_860B_9210B007D43B_.wvu.PrintTitles" hidden="1">'[2]GR nach Funktion'!$A$1:$I$65536,'[2]GR nach Funktion'!$A$3:$IV$4</definedName>
    <definedName name="Z_1F4E3881_ECC8_11D2_860B_9210B007D43B_.wvu.Rows" hidden="1">'[2]GR nach Funktion'!$A$3:$IV$442</definedName>
    <definedName name="Z_1F4E3882_ECC8_11D2_860B_9210B007D43B_.wvu.Cols" hidden="1">'[2]GR nach Funktion'!$A$1:$A$65536,'[2]GR nach Funktion'!$F$1:$P$65536,'[2]GR nach Funktion'!$AA$1:$AA$65536</definedName>
    <definedName name="Z_1F4E3882_ECC8_11D2_860B_9210B007D43B_.wvu.PrintArea" hidden="1">'[2]GR nach Funktion'!$A$3:$Z$441</definedName>
    <definedName name="Z_1F4E3882_ECC8_11D2_860B_9210B007D43B_.wvu.PrintTitles" hidden="1">'[2]GR nach Funktion'!$A$1:$I$65536,'[2]GR nach Funktion'!$A$3:$IV$4</definedName>
    <definedName name="Z_1F4E3882_ECC8_11D2_860B_9210B007D4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3_ECC8_11D2_860B_9210B007D43B_.wvu.Cols" hidden="1">'[2]GR nach Funktion'!$A$1:$A$65536,'[2]GR nach Funktion'!$F$1:$P$65536,'[2]GR nach Funktion'!$AA$1:$AA$65536</definedName>
    <definedName name="Z_1F4E3883_ECC8_11D2_860B_9210B007D43B_.wvu.PrintArea" hidden="1">'[2]GR nach Funktion'!$A$3:$Z$441</definedName>
    <definedName name="Z_1F4E3883_ECC8_11D2_860B_9210B007D43B_.wvu.PrintTitles" hidden="1">'[2]GR nach Funktion'!$A$1:$I$65536,'[2]GR nach Funktion'!$A$3:$IV$4</definedName>
    <definedName name="Z_1F4E3883_ECC8_11D2_860B_9210B007D43B_.wvu.Rows" hidden="1">'[2]GR nach Funktion'!$A$3:$IV$442</definedName>
    <definedName name="Z_1F4E3884_ECC8_11D2_860B_9210B007D43B_.wvu.Cols" hidden="1">'[2]GR nach Funktion'!$A$1:$A$65536,'[2]GR nach Funktion'!$F$1:$P$65536,'[2]GR nach Funktion'!$AA$1:$AA$65536</definedName>
    <definedName name="Z_1F4E3884_ECC8_11D2_860B_9210B007D43B_.wvu.PrintArea" hidden="1">'[2]GR nach Funktion'!$A$3:$Z$441</definedName>
    <definedName name="Z_1F4E3884_ECC8_11D2_860B_9210B007D43B_.wvu.PrintTitles" hidden="1">'[2]GR nach Funktion'!$A$1:$I$65536,'[2]GR nach Funktion'!$A$3:$IV$4</definedName>
    <definedName name="Z_1F4E3884_ECC8_11D2_860B_9210B007D4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1_F23F_11D2_860B_9E13BC17C73B_.wvu.Cols" hidden="1">'[2]GR nach Funktion'!$A$1:$A$65536,'[2]GR nach Funktion'!$F$1:$P$65536,'[2]GR nach Funktion'!$AA$1:$AA$65536</definedName>
    <definedName name="Z_31D3EF01_F23F_11D2_860B_9E13BC17C73B_.wvu.PrintArea" hidden="1">'[2]GR nach Funktion'!$A$3:$Z$441</definedName>
    <definedName name="Z_31D3EF01_F23F_11D2_860B_9E13BC17C73B_.wvu.PrintTitles" hidden="1">'[2]GR nach Funktion'!$A$1:$I$65536,'[2]GR nach Funktion'!$A$3:$IV$4</definedName>
    <definedName name="Z_31D3EF01_F23F_11D2_860B_9E13BC17C73B_.wvu.Rows" hidden="1">'[2]GR nach Funktion'!$A$3:$IV$442</definedName>
    <definedName name="Z_31D3EF02_F23F_11D2_860B_9E13BC17C73B_.wvu.Cols" hidden="1">'[2]GR nach Funktion'!$A$1:$A$65536,'[2]GR nach Funktion'!$F$1:$P$65536,'[2]GR nach Funktion'!$AA$1:$AA$65536</definedName>
    <definedName name="Z_31D3EF02_F23F_11D2_860B_9E13BC17C73B_.wvu.PrintArea" hidden="1">'[2]GR nach Funktion'!$A$3:$Z$441</definedName>
    <definedName name="Z_31D3EF02_F23F_11D2_860B_9E13BC17C73B_.wvu.PrintTitles" hidden="1">'[2]GR nach Funktion'!$A$1:$I$65536,'[2]GR nach Funktion'!$A$3:$IV$4</definedName>
    <definedName name="Z_31D3EF02_F23F_11D2_860B_9E13BC17C7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3_F23F_11D2_860B_9E13BC17C73B_.wvu.Cols" hidden="1">'[2]GR nach Funktion'!$A$1:$A$65536,'[2]GR nach Funktion'!$F$1:$P$65536,'[2]GR nach Funktion'!$AA$1:$AA$65536</definedName>
    <definedName name="Z_31D3EF03_F23F_11D2_860B_9E13BC17C73B_.wvu.PrintArea" hidden="1">'[2]GR nach Funktion'!$A$3:$Z$441</definedName>
    <definedName name="Z_31D3EF03_F23F_11D2_860B_9E13BC17C73B_.wvu.PrintTitles" hidden="1">'[2]GR nach Funktion'!$A$1:$I$65536,'[2]GR nach Funktion'!$A$3:$IV$4</definedName>
    <definedName name="Z_31D3EF03_F23F_11D2_860B_9E13BC17C73B_.wvu.Rows" hidden="1">'[2]GR nach Funktion'!$A$3:$IV$442</definedName>
    <definedName name="Z_31D3EF04_F23F_11D2_860B_9E13BC17C73B_.wvu.Cols" hidden="1">'[2]GR nach Funktion'!$A$1:$A$65536,'[2]GR nach Funktion'!$F$1:$P$65536,'[2]GR nach Funktion'!$AA$1:$AA$65536</definedName>
    <definedName name="Z_31D3EF04_F23F_11D2_860B_9E13BC17C73B_.wvu.PrintArea" hidden="1">'[2]GR nach Funktion'!$A$3:$Z$441</definedName>
    <definedName name="Z_31D3EF04_F23F_11D2_860B_9E13BC17C73B_.wvu.PrintTitles" hidden="1">'[2]GR nach Funktion'!$A$1:$I$65536,'[2]GR nach Funktion'!$A$3:$IV$4</definedName>
    <definedName name="Z_31D3EF04_F23F_11D2_860B_9E13BC17C7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427F6E46_548B_11D2_860B_CACACCB71837_.wvu.Cols" hidden="1">[5]Grunddaten!$A$1:$D$65536,[5]Grunddaten!$I$1:$Y$65536,[5]Grunddaten!$AA$1:$AQ$65536,[5]Grunddaten!$AX$1:$BA$65536</definedName>
    <definedName name="Z_427F6E46_548B_11D2_860B_CACACCB71837_.wvu.PrintArea" hidden="1">[5]Grunddaten!$Y$110:$BW$152</definedName>
    <definedName name="Z_427F6E46_548B_11D2_860B_CACACCB71837_.wvu.PrintTitles" hidden="1">[5]Grunddaten!$Y$1:$Z$65536</definedName>
    <definedName name="Z_427F6E46_548B_11D2_860B_CACACCB71837_.wvu.Rows" hidden="1">[5]Grunddaten!$A$30:$IV$42</definedName>
    <definedName name="Z_5BDBF91C_2672_4A4D_B537_B4CA6C494A49_.wvu.Cols" hidden="1">[6]SV_AS_8_2G!$Q$1:$X$65536,[6]SV_AS_8_2G!$AE$1:$AI$65536,[6]SV_AS_8_2G!$BU$1:$CK$65536</definedName>
    <definedName name="Z_5BDBF91C_2672_4A4D_B537_B4CA6C494A49_.wvu.PrintArea" hidden="1">[6]SV_AS_8_2G!$A$13:$M$18</definedName>
    <definedName name="Z_5BDBF91C_2672_4A4D_B537_B4CA6C494A49_.wvu.Rows" localSheetId="0" hidden="1">[6]SV_AS_8_2G!$A$10:$IV$10,[6]SV_AS_8_2G!#REF!,[6]SV_AS_8_2G!$A$11:$IV$11</definedName>
    <definedName name="Z_5BDBF91C_2672_4A4D_B537_B4CA6C494A49_.wvu.Rows" hidden="1">[6]SV_AS_8_2G!$A$10:$IV$10,[6]SV_AS_8_2G!#REF!,[6]SV_AS_8_2G!$A$11:$IV$11</definedName>
    <definedName name="Z_7D0A0281_F310_11D2_860B_9E13BC17877B_.wvu.Cols" hidden="1">'[2]GR nach Funktion'!$A$1:$A$65536,'[2]GR nach Funktion'!$F$1:$P$65536,'[2]GR nach Funktion'!$AA$1:$AA$65536</definedName>
    <definedName name="Z_7D0A0281_F310_11D2_860B_9E13BC17877B_.wvu.PrintArea" hidden="1">'[2]GR nach Funktion'!$A$3:$Z$441</definedName>
    <definedName name="Z_7D0A0281_F310_11D2_860B_9E13BC17877B_.wvu.PrintTitles" hidden="1">'[2]GR nach Funktion'!$A$1:$I$65536,'[2]GR nach Funktion'!$A$3:$IV$4</definedName>
    <definedName name="Z_7D0A0281_F310_11D2_860B_9E13BC17877B_.wvu.Rows" hidden="1">'[2]GR nach Funktion'!$A$3:$IV$442</definedName>
    <definedName name="Z_7D0A0282_F310_11D2_860B_9E13BC17877B_.wvu.Cols" hidden="1">'[2]GR nach Funktion'!$A$1:$A$65536,'[2]GR nach Funktion'!$F$1:$P$65536,'[2]GR nach Funktion'!$AA$1:$AA$65536</definedName>
    <definedName name="Z_7D0A0282_F310_11D2_860B_9E13BC17877B_.wvu.PrintArea" hidden="1">'[2]GR nach Funktion'!$A$3:$Z$441</definedName>
    <definedName name="Z_7D0A0282_F310_11D2_860B_9E13BC17877B_.wvu.PrintTitles" hidden="1">'[2]GR nach Funktion'!$A$1:$I$65536,'[2]GR nach Funktion'!$A$3:$IV$4</definedName>
    <definedName name="Z_7D0A0282_F310_11D2_860B_9E13BC17877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3_F310_11D2_860B_9E13BC17877B_.wvu.Cols" hidden="1">'[2]GR nach Funktion'!$A$1:$A$65536,'[2]GR nach Funktion'!$F$1:$P$65536,'[2]GR nach Funktion'!$AA$1:$AA$65536</definedName>
    <definedName name="Z_7D0A0283_F310_11D2_860B_9E13BC17877B_.wvu.PrintArea" hidden="1">'[2]GR nach Funktion'!$A$3:$Z$441</definedName>
    <definedName name="Z_7D0A0283_F310_11D2_860B_9E13BC17877B_.wvu.PrintTitles" hidden="1">'[2]GR nach Funktion'!$A$1:$I$65536,'[2]GR nach Funktion'!$A$3:$IV$4</definedName>
    <definedName name="Z_7D0A0283_F310_11D2_860B_9E13BC17877B_.wvu.Rows" hidden="1">'[2]GR nach Funktion'!$A$3:$IV$442</definedName>
    <definedName name="Z_7D0A0284_F310_11D2_860B_9E13BC17877B_.wvu.Cols" hidden="1">'[2]GR nach Funktion'!$A$1:$A$65536,'[2]GR nach Funktion'!$F$1:$P$65536,'[2]GR nach Funktion'!$AA$1:$AA$65536</definedName>
    <definedName name="Z_7D0A0284_F310_11D2_860B_9E13BC17877B_.wvu.PrintArea" hidden="1">'[2]GR nach Funktion'!$A$3:$Z$441</definedName>
    <definedName name="Z_7D0A0284_F310_11D2_860B_9E13BC17877B_.wvu.PrintTitles" hidden="1">'[2]GR nach Funktion'!$A$1:$I$65536,'[2]GR nach Funktion'!$A$3:$IV$4</definedName>
    <definedName name="Z_7D0A0284_F310_11D2_860B_9E13BC17877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5_F175_11D2_860B_9E12BC07C71B_.wvu.Cols" hidden="1">'[2]GR nach Funktion'!$A$1:$A$65536,'[2]GR nach Funktion'!$F$1:$P$65536,'[2]GR nach Funktion'!$AA$1:$AA$65536</definedName>
    <definedName name="Z_975BA905_F175_11D2_860B_9E12BC07C71B_.wvu.PrintArea" hidden="1">'[2]GR nach Funktion'!$A$3:$Z$441</definedName>
    <definedName name="Z_975BA905_F175_11D2_860B_9E12BC07C71B_.wvu.PrintTitles" hidden="1">'[2]GR nach Funktion'!$A$1:$I$65536,'[2]GR nach Funktion'!$A$3:$IV$4</definedName>
    <definedName name="Z_975BA905_F175_11D2_860B_9E12BC07C71B_.wvu.Rows" hidden="1">'[2]GR nach Funktion'!$A$3:$IV$442</definedName>
    <definedName name="Z_975BA906_F175_11D2_860B_9E12BC07C71B_.wvu.Cols" hidden="1">'[2]GR nach Funktion'!$A$1:$A$65536,'[2]GR nach Funktion'!$F$1:$P$65536,'[2]GR nach Funktion'!$AA$1:$AA$65536</definedName>
    <definedName name="Z_975BA906_F175_11D2_860B_9E12BC07C71B_.wvu.PrintArea" hidden="1">'[2]GR nach Funktion'!$A$3:$Z$441</definedName>
    <definedName name="Z_975BA906_F175_11D2_860B_9E12BC07C71B_.wvu.PrintTitles" hidden="1">'[2]GR nach Funktion'!$A$1:$I$65536,'[2]GR nach Funktion'!$A$3:$IV$4</definedName>
    <definedName name="Z_975BA906_F175_11D2_860B_9E12BC07C71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7_F175_11D2_860B_9E12BC07C71B_.wvu.Cols" hidden="1">'[2]GR nach Funktion'!$A$1:$A$65536,'[2]GR nach Funktion'!$F$1:$P$65536,'[2]GR nach Funktion'!$AA$1:$AA$65536</definedName>
    <definedName name="Z_975BA907_F175_11D2_860B_9E12BC07C71B_.wvu.PrintArea" hidden="1">'[2]GR nach Funktion'!$A$3:$Z$441</definedName>
    <definedName name="Z_975BA907_F175_11D2_860B_9E12BC07C71B_.wvu.PrintTitles" hidden="1">'[2]GR nach Funktion'!$A$1:$I$65536,'[2]GR nach Funktion'!$A$3:$IV$4</definedName>
    <definedName name="Z_975BA907_F175_11D2_860B_9E12BC07C71B_.wvu.Rows" hidden="1">'[2]GR nach Funktion'!$A$3:$IV$442</definedName>
    <definedName name="Z_975BA908_F175_11D2_860B_9E12BC07C71B_.wvu.Cols" hidden="1">'[2]GR nach Funktion'!$A$1:$A$65536,'[2]GR nach Funktion'!$F$1:$P$65536,'[2]GR nach Funktion'!$AA$1:$AA$65536</definedName>
    <definedName name="Z_975BA908_F175_11D2_860B_9E12BC07C71B_.wvu.PrintArea" hidden="1">'[2]GR nach Funktion'!$A$3:$Z$441</definedName>
    <definedName name="Z_975BA908_F175_11D2_860B_9E12BC07C71B_.wvu.PrintTitles" hidden="1">'[2]GR nach Funktion'!$A$1:$I$65536,'[2]GR nach Funktion'!$A$3:$IV$4</definedName>
    <definedName name="Z_975BA908_F175_11D2_860B_9E12BC07C71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DAB6161_9956_11D6_8724_00065B53646D_.wvu.Cols" hidden="1">'[1]SVS vom BFS'!$E$1:$E$65536</definedName>
    <definedName name="Z_D9FEE259_41A3_11D2_860B_CAC74E393A92_.wvu.PrintArea" hidden="1">'[1]Grunddaten bis SVS 2004'!$E$99:$BZ$146</definedName>
    <definedName name="Z_D9FEE25A_41A3_11D2_860B_CAC74E393A92_.wvu.PrintArea" localSheetId="0" hidden="1">#REF!</definedName>
    <definedName name="Z_D9FEE25A_41A3_11D2_860B_CAC74E393A92_.wvu.PrintArea" hidden="1">#REF!</definedName>
    <definedName name="Z_D9FEE25A_41A3_11D2_860B_CAC74E393A92_.wvu.Rows" localSheetId="0" hidden="1">#REF!</definedName>
    <definedName name="Z_D9FEE25A_41A3_11D2_860B_CAC74E393A92_.wvu.Rows" hidden="1">#REF!</definedName>
    <definedName name="Z_D9FEE25B_41A3_11D2_860B_CAC74E393A92_.wvu.PrintArea" localSheetId="0" hidden="1">#REF!</definedName>
    <definedName name="Z_D9FEE25B_41A3_11D2_860B_CAC74E393A92_.wvu.PrintArea" hidden="1">#REF!</definedName>
    <definedName name="Z_D9FEE25B_41A3_11D2_860B_CAC74E393A92_.wvu.Rows" localSheetId="0" hidden="1">#REF!</definedName>
    <definedName name="Z_D9FEE25B_41A3_11D2_860B_CAC74E393A92_.wvu.Rows" hidden="1">#REF!</definedName>
    <definedName name="Z_D9FEE31D_41A3_11D2_860B_CAC74E393A92_.wvu.PrintArea" hidden="1">'[2]Daten Übersichtsgrafiken 1+2'!$A$1:$AY$47</definedName>
    <definedName name="Z_D9FEE31F_41A3_11D2_860B_CAC74E393A92_.wvu.PrintArea" hidden="1">'[2]Daten Übersichtsgrafiken 1+2'!$A$1:$AY$47</definedName>
    <definedName name="Z_D9FEE50F_41A3_11D2_860B_CAC74E393A92_.wvu.Cols" hidden="1">'[2]GR nach Funktion'!$A$1:$A$65536,'[2]GR nach Funktion'!$F$1:$P$65536,'[2]GR nach Funktion'!$AA$1:$AA$65536</definedName>
    <definedName name="Z_D9FEE50F_41A3_11D2_860B_CAC74E393A92_.wvu.PrintArea" hidden="1">'[2]GR nach Funktion'!$A$3:$Z$441</definedName>
    <definedName name="Z_D9FEE50F_41A3_11D2_860B_CAC74E393A92_.wvu.PrintTitles" hidden="1">'[2]GR nach Funktion'!$A$1:$I$65536,'[2]GR nach Funktion'!$A$3:$IV$4</definedName>
    <definedName name="Z_D9FEE50F_41A3_11D2_860B_CAC74E393A92_.wvu.Rows" hidden="1">'[2]GR nach Funktion'!$A$3:$IV$442</definedName>
    <definedName name="Z_D9FEE510_41A3_11D2_860B_CAC74E393A92_.wvu.Cols" hidden="1">'[2]GR nach Funktion'!$A$1:$A$65536,'[2]GR nach Funktion'!$F$1:$P$65536,'[2]GR nach Funktion'!$AA$1:$AA$65536</definedName>
    <definedName name="Z_D9FEE510_41A3_11D2_860B_CAC74E393A92_.wvu.PrintArea" hidden="1">'[2]GR nach Funktion'!$A$3:$Z$441</definedName>
    <definedName name="Z_D9FEE510_41A3_11D2_860B_CAC74E393A92_.wvu.PrintTitles" hidden="1">'[2]GR nach Funktion'!$A$1:$I$65536,'[2]GR nach Funktion'!$A$3:$IV$4</definedName>
    <definedName name="Z_D9FEE510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1_41A3_11D2_860B_CAC74E393A92_.wvu.Cols" hidden="1">'[2]GR nach Funktion'!$A$1:$A$65536,'[2]GR nach Funktion'!$F$1:$P$65536,'[2]GR nach Funktion'!$AA$1:$AA$65536</definedName>
    <definedName name="Z_D9FEE511_41A3_11D2_860B_CAC74E393A92_.wvu.PrintArea" hidden="1">'[2]GR nach Funktion'!$A$3:$Z$441</definedName>
    <definedName name="Z_D9FEE511_41A3_11D2_860B_CAC74E393A92_.wvu.PrintTitles" hidden="1">'[2]GR nach Funktion'!$A$1:$I$65536,'[2]GR nach Funktion'!$A$3:$IV$4</definedName>
    <definedName name="Z_D9FEE511_41A3_11D2_860B_CAC74E393A92_.wvu.Rows" hidden="1">'[2]GR nach Funktion'!$A$3:$IV$442</definedName>
    <definedName name="Z_D9FEE512_41A3_11D2_860B_CAC74E393A92_.wvu.Cols" hidden="1">'[2]GR nach Funktion'!$A$1:$A$65536,'[2]GR nach Funktion'!$F$1:$P$65536,'[2]GR nach Funktion'!$AA$1:$AA$65536</definedName>
    <definedName name="Z_D9FEE512_41A3_11D2_860B_CAC74E393A92_.wvu.PrintArea" hidden="1">'[2]GR nach Funktion'!$A$3:$Z$441</definedName>
    <definedName name="Z_D9FEE512_41A3_11D2_860B_CAC74E393A92_.wvu.PrintTitles" hidden="1">'[2]GR nach Funktion'!$A$1:$I$65536,'[2]GR nach Funktion'!$A$3:$IV$4</definedName>
    <definedName name="Z_D9FEE512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3_41A3_11D2_860B_CAC74E393A92_.wvu.Cols" hidden="1">'[2]GR nach Funktion'!$A$1:$A$65536,'[2]GR nach Funktion'!$F$1:$P$65536,'[2]GR nach Funktion'!$AA$1:$AA$65536</definedName>
    <definedName name="Z_D9FEE513_41A3_11D2_860B_CAC74E393A92_.wvu.PrintArea" hidden="1">'[2]GR nach Funktion'!$A$3:$Z$441</definedName>
    <definedName name="Z_D9FEE513_41A3_11D2_860B_CAC74E393A92_.wvu.PrintTitles" hidden="1">'[2]GR nach Funktion'!$A$1:$I$65536,'[2]GR nach Funktion'!$A$3:$IV$4</definedName>
    <definedName name="Z_D9FEE513_41A3_11D2_860B_CAC74E393A92_.wvu.Rows" hidden="1">'[2]GR nach Funktion'!$A$3:$IV$442</definedName>
    <definedName name="Z_D9FEE514_41A3_11D2_860B_CAC74E393A92_.wvu.Cols" hidden="1">'[2]GR nach Funktion'!$A$1:$A$65536,'[2]GR nach Funktion'!$F$1:$P$65536,'[2]GR nach Funktion'!$AA$1:$AA$65536</definedName>
    <definedName name="Z_D9FEE514_41A3_11D2_860B_CAC74E393A92_.wvu.PrintArea" hidden="1">'[2]GR nach Funktion'!$A$3:$Z$441</definedName>
    <definedName name="Z_D9FEE514_41A3_11D2_860B_CAC74E393A92_.wvu.PrintTitles" hidden="1">'[2]GR nach Funktion'!$A$1:$I$65536,'[2]GR nach Funktion'!$A$3:$IV$4</definedName>
    <definedName name="Z_D9FEE514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5_41A3_11D2_860B_CAC74E393A92_.wvu.Cols" hidden="1">'[2]GR nach Funktion'!$A$1:$A$65536,'[2]GR nach Funktion'!$F$1:$P$65536,'[2]GR nach Funktion'!$AA$1:$AA$65536</definedName>
    <definedName name="Z_D9FEE515_41A3_11D2_860B_CAC74E393A92_.wvu.PrintArea" hidden="1">'[2]GR nach Funktion'!$A$3:$Z$441</definedName>
    <definedName name="Z_D9FEE515_41A3_11D2_860B_CAC74E393A92_.wvu.PrintTitles" hidden="1">'[2]GR nach Funktion'!$A$1:$I$65536,'[2]GR nach Funktion'!$A$3:$IV$4</definedName>
    <definedName name="Z_D9FEE515_41A3_11D2_860B_CAC74E393A92_.wvu.Rows" hidden="1">'[2]GR nach Funktion'!$A$3:$IV$442</definedName>
    <definedName name="Z_D9FEE516_41A3_11D2_860B_CAC74E393A92_.wvu.Cols" hidden="1">'[2]GR nach Funktion'!$A$1:$A$65536,'[2]GR nach Funktion'!$F$1:$P$65536,'[2]GR nach Funktion'!$AA$1:$AA$65536</definedName>
    <definedName name="Z_D9FEE516_41A3_11D2_860B_CAC74E393A92_.wvu.PrintArea" hidden="1">'[2]GR nach Funktion'!$A$3:$Z$441</definedName>
    <definedName name="Z_D9FEE516_41A3_11D2_860B_CAC74E393A92_.wvu.PrintTitles" hidden="1">'[2]GR nach Funktion'!$A$1:$I$65536,'[2]GR nach Funktion'!$A$3:$IV$4</definedName>
    <definedName name="Z_D9FEE516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23" i="3" l="1"/>
  <c r="AA128" i="3"/>
  <c r="BD24" i="3"/>
  <c r="AA119" i="3"/>
  <c r="AA133" i="3"/>
  <c r="AA138" i="3"/>
  <c r="BC24" i="3"/>
  <c r="BB24" i="3"/>
  <c r="BA24" i="3"/>
  <c r="AA146" i="3"/>
  <c r="AC146" i="3"/>
  <c r="AE146" i="3"/>
  <c r="AG146" i="3"/>
  <c r="AK146" i="3"/>
  <c r="AM146" i="3"/>
  <c r="AN146" i="3"/>
  <c r="AO146" i="3"/>
  <c r="AP146" i="3"/>
  <c r="AR146" i="3"/>
  <c r="AU146" i="3"/>
  <c r="AV146" i="3"/>
  <c r="AW146" i="3"/>
  <c r="AX146" i="3"/>
  <c r="AS146" i="3"/>
  <c r="AZ24" i="3"/>
  <c r="AY24" i="3"/>
  <c r="AT146" i="3"/>
  <c r="AA36" i="3"/>
  <c r="BF22" i="3"/>
  <c r="AO138" i="3"/>
  <c r="AN138" i="3"/>
  <c r="AM138" i="3"/>
  <c r="AL138" i="3"/>
  <c r="AJ138" i="3"/>
  <c r="AI138" i="3"/>
  <c r="AH138" i="3"/>
  <c r="AF138" i="3"/>
  <c r="AE138" i="3"/>
  <c r="AD138" i="3"/>
  <c r="AC138" i="3"/>
  <c r="AB138" i="3"/>
  <c r="AX133" i="3"/>
  <c r="AW133" i="3"/>
  <c r="AV133" i="3"/>
  <c r="AU133" i="3"/>
  <c r="AS133" i="3"/>
  <c r="AK133" i="3"/>
  <c r="AI133" i="3"/>
  <c r="AE133" i="3"/>
  <c r="AC133" i="3"/>
  <c r="AX128" i="3"/>
  <c r="AW128" i="3"/>
  <c r="AV128" i="3"/>
  <c r="AR128" i="3"/>
  <c r="AO128" i="3"/>
  <c r="AN128" i="3"/>
  <c r="AM128" i="3"/>
  <c r="AK128" i="3"/>
  <c r="AI128" i="3"/>
  <c r="AE128" i="3"/>
  <c r="AC128" i="3"/>
  <c r="AX123" i="3"/>
  <c r="AW123" i="3"/>
  <c r="AS123" i="3"/>
  <c r="AQ123" i="3"/>
  <c r="AO123" i="3"/>
  <c r="AN123" i="3"/>
  <c r="AK123" i="3"/>
  <c r="AI123" i="3"/>
  <c r="AG123" i="3"/>
  <c r="AC123" i="3"/>
  <c r="AX119" i="3"/>
  <c r="AW119" i="3"/>
  <c r="AV119" i="3"/>
  <c r="AU119" i="3"/>
  <c r="AT119" i="3"/>
  <c r="AS119" i="3"/>
  <c r="AR119" i="3"/>
  <c r="AQ119" i="3"/>
  <c r="AP119" i="3"/>
  <c r="AO119" i="3"/>
  <c r="AN119" i="3"/>
  <c r="AM119" i="3"/>
  <c r="AL119" i="3"/>
  <c r="AK119" i="3"/>
  <c r="AJ119" i="3"/>
  <c r="AI119" i="3"/>
  <c r="AH119" i="3"/>
  <c r="AG119" i="3"/>
  <c r="AG120" i="3" s="1"/>
  <c r="AF119" i="3"/>
  <c r="AE119" i="3"/>
  <c r="AD119" i="3"/>
  <c r="AC119" i="3"/>
  <c r="AB119" i="3"/>
  <c r="AA40" i="3"/>
  <c r="AW36" i="3"/>
  <c r="AU36" i="3"/>
  <c r="AT36" i="3"/>
  <c r="AR36" i="3"/>
  <c r="AO36" i="3"/>
  <c r="AM36" i="3"/>
  <c r="AL36" i="3"/>
  <c r="AJ36" i="3"/>
  <c r="AH36" i="3"/>
  <c r="AG36" i="3"/>
  <c r="AF36" i="3"/>
  <c r="AE36" i="3"/>
  <c r="AD36" i="3"/>
  <c r="AB36" i="3"/>
  <c r="Z36" i="3"/>
  <c r="Y36" i="3"/>
  <c r="X36" i="3"/>
  <c r="W36" i="3"/>
  <c r="V36" i="3"/>
  <c r="AS32" i="3"/>
  <c r="AR32" i="3"/>
  <c r="AQ32" i="3"/>
  <c r="AL32" i="3"/>
  <c r="AK32" i="3"/>
  <c r="AJ32" i="3"/>
  <c r="AI32" i="3"/>
  <c r="AH32" i="3"/>
  <c r="AF32" i="3"/>
  <c r="AD32" i="3"/>
  <c r="AC32" i="3"/>
  <c r="AB32" i="3"/>
  <c r="AA32" i="3"/>
  <c r="Z32" i="3"/>
  <c r="Y32" i="3"/>
  <c r="X32" i="3"/>
  <c r="W32" i="3"/>
  <c r="V32" i="3"/>
  <c r="AX28" i="3"/>
  <c r="AW28" i="3"/>
  <c r="AV28" i="3"/>
  <c r="AP28" i="3"/>
  <c r="AO28" i="3"/>
  <c r="AN28" i="3"/>
  <c r="AL28" i="3"/>
  <c r="AJ28" i="3"/>
  <c r="AH28" i="3"/>
  <c r="AG28" i="3"/>
  <c r="AF28" i="3"/>
  <c r="AD28" i="3"/>
  <c r="AB28" i="3"/>
  <c r="AA28" i="3"/>
  <c r="Z28" i="3"/>
  <c r="Y28" i="3"/>
  <c r="X28" i="3"/>
  <c r="W28" i="3"/>
  <c r="V28" i="3"/>
  <c r="AX24" i="3"/>
  <c r="AW24" i="3"/>
  <c r="AV24" i="3"/>
  <c r="AU24" i="3"/>
  <c r="AT24" i="3"/>
  <c r="AS24" i="3"/>
  <c r="AR24" i="3"/>
  <c r="AQ24" i="3"/>
  <c r="AP24" i="3"/>
  <c r="AO24" i="3"/>
  <c r="AN24" i="3"/>
  <c r="AM24" i="3"/>
  <c r="AL24" i="3"/>
  <c r="AJ24" i="3"/>
  <c r="AH24" i="3"/>
  <c r="AF24" i="3"/>
  <c r="AD24" i="3"/>
  <c r="AB24" i="3"/>
  <c r="AA24" i="3"/>
  <c r="Z24" i="3"/>
  <c r="Y24" i="3"/>
  <c r="X24" i="3"/>
  <c r="W24" i="3"/>
  <c r="V24" i="3"/>
  <c r="AL20" i="3"/>
  <c r="AJ20" i="3"/>
  <c r="AH20" i="3"/>
  <c r="AF20" i="3"/>
  <c r="AD20" i="3"/>
  <c r="AB20" i="3"/>
  <c r="Z20" i="3"/>
  <c r="Y20" i="3"/>
  <c r="X20" i="3"/>
  <c r="AL16" i="3"/>
  <c r="AJ16" i="3"/>
  <c r="AI16" i="3"/>
  <c r="AH16" i="3"/>
  <c r="AF16" i="3"/>
  <c r="AE16" i="3"/>
  <c r="AD16" i="3"/>
  <c r="AB16" i="3"/>
  <c r="Z16" i="3"/>
  <c r="Y16" i="3"/>
  <c r="X16" i="3"/>
  <c r="W16" i="3"/>
  <c r="V16" i="3"/>
  <c r="AX12" i="3"/>
  <c r="AO12" i="3"/>
  <c r="AL12" i="3"/>
  <c r="AJ12" i="3"/>
  <c r="AH12" i="3"/>
  <c r="AG12" i="3"/>
  <c r="AF12" i="3"/>
  <c r="AD12" i="3"/>
  <c r="AB12" i="3"/>
  <c r="Z12" i="3"/>
  <c r="Y12" i="3"/>
  <c r="X12" i="3"/>
  <c r="W12" i="3"/>
  <c r="V12" i="3"/>
  <c r="AL8" i="3"/>
  <c r="AK8" i="3"/>
  <c r="AJ8" i="3"/>
  <c r="AH8" i="3"/>
  <c r="AF8" i="3"/>
  <c r="AD8" i="3"/>
  <c r="AC8" i="3"/>
  <c r="AB8" i="3"/>
  <c r="Z8" i="3"/>
  <c r="Y8" i="3"/>
  <c r="X8" i="3"/>
  <c r="W8" i="3"/>
  <c r="V8" i="3"/>
  <c r="AQ146" i="3"/>
  <c r="AI146" i="3"/>
  <c r="AR133" i="3"/>
  <c r="AR138" i="3"/>
  <c r="AQ133" i="3"/>
  <c r="AQ128" i="3"/>
  <c r="AP128" i="3"/>
  <c r="AV123" i="3"/>
  <c r="AR134" i="3"/>
  <c r="AT124" i="3"/>
  <c r="AN142" i="3"/>
  <c r="AG128" i="3"/>
  <c r="AR16" i="3" l="1"/>
  <c r="AR142" i="3"/>
  <c r="AP12" i="3"/>
  <c r="AG16" i="3"/>
  <c r="AG136" i="3" s="1"/>
  <c r="AG24" i="3"/>
  <c r="AE142" i="3"/>
  <c r="AN16" i="3"/>
  <c r="AX135" i="3"/>
  <c r="AU120" i="3"/>
  <c r="AC126" i="3"/>
  <c r="AG131" i="3"/>
  <c r="AP131" i="3"/>
  <c r="AE136" i="3"/>
  <c r="AN136" i="3"/>
  <c r="AX131" i="3"/>
  <c r="AI136" i="3"/>
  <c r="BF24" i="3"/>
  <c r="AK126" i="3"/>
  <c r="AO131" i="3"/>
  <c r="AR136" i="3"/>
  <c r="AR143" i="3"/>
  <c r="AJ123" i="3"/>
  <c r="X40" i="3"/>
  <c r="AF40" i="3"/>
  <c r="AN40" i="3"/>
  <c r="AR135" i="3"/>
  <c r="AX40" i="3"/>
  <c r="AE135" i="3"/>
  <c r="AP129" i="3"/>
  <c r="AF14" i="3"/>
  <c r="AX16" i="3"/>
  <c r="AD14" i="3"/>
  <c r="AK135" i="3"/>
  <c r="AF128" i="3"/>
  <c r="AF130" i="3" s="1"/>
  <c r="AI8" i="3"/>
  <c r="AQ8" i="3"/>
  <c r="AA16" i="3"/>
  <c r="AQ16" i="3"/>
  <c r="AM142" i="3"/>
  <c r="AV135" i="3"/>
  <c r="AR139" i="3"/>
  <c r="AS124" i="3"/>
  <c r="AI40" i="3"/>
  <c r="AQ40" i="3"/>
  <c r="AQ129" i="3"/>
  <c r="AK16" i="3"/>
  <c r="AU16" i="3"/>
  <c r="AN8" i="3"/>
  <c r="AW8" i="3"/>
  <c r="AR12" i="3"/>
  <c r="AW124" i="3"/>
  <c r="AR129" i="3"/>
  <c r="AV40" i="3"/>
  <c r="AI142" i="3"/>
  <c r="AS16" i="3"/>
  <c r="Y40" i="3"/>
  <c r="AG40" i="3"/>
  <c r="AO40" i="3"/>
  <c r="AQ138" i="3"/>
  <c r="AJ142" i="3"/>
  <c r="AJ128" i="3"/>
  <c r="AJ130" i="3" s="1"/>
  <c r="AQ142" i="3"/>
  <c r="AS134" i="3"/>
  <c r="AV8" i="3"/>
  <c r="AI12" i="3"/>
  <c r="AQ12" i="3"/>
  <c r="AE24" i="3"/>
  <c r="AL14" i="3"/>
  <c r="AH128" i="3"/>
  <c r="AH130" i="3" s="1"/>
  <c r="AJ14" i="3"/>
  <c r="V40" i="3"/>
  <c r="AD40" i="3"/>
  <c r="AL40" i="3"/>
  <c r="AR28" i="3"/>
  <c r="AE32" i="3"/>
  <c r="AM32" i="3"/>
  <c r="AU32" i="3"/>
  <c r="AR124" i="3"/>
  <c r="AB14" i="3"/>
  <c r="AR123" i="3"/>
  <c r="AR8" i="3"/>
  <c r="AC16" i="3"/>
  <c r="AE28" i="3"/>
  <c r="AM28" i="3"/>
  <c r="AU28" i="3"/>
  <c r="AP32" i="3"/>
  <c r="AX32" i="3"/>
  <c r="AC36" i="3"/>
  <c r="AK36" i="3"/>
  <c r="AO134" i="3"/>
  <c r="AS147" i="3"/>
  <c r="AX124" i="3"/>
  <c r="AO139" i="3"/>
  <c r="AC24" i="3"/>
  <c r="AK24" i="3"/>
  <c r="AW40" i="3"/>
  <c r="AO142" i="3"/>
  <c r="AM133" i="3"/>
  <c r="AM135" i="3" s="1"/>
  <c r="AM16" i="3"/>
  <c r="AA20" i="3"/>
  <c r="AF123" i="3"/>
  <c r="AH123" i="3"/>
  <c r="AR147" i="3"/>
  <c r="AG8" i="3"/>
  <c r="AO8" i="3"/>
  <c r="AX8" i="3"/>
  <c r="AC12" i="3"/>
  <c r="AK12" i="3"/>
  <c r="AS12" i="3"/>
  <c r="AO124" i="3"/>
  <c r="AV134" i="3"/>
  <c r="AC40" i="3"/>
  <c r="AK40" i="3"/>
  <c r="AN124" i="3"/>
  <c r="AV124" i="3"/>
  <c r="AN134" i="3"/>
  <c r="AI36" i="3"/>
  <c r="AQ36" i="3"/>
  <c r="AN133" i="3"/>
  <c r="AN135" i="3" s="1"/>
  <c r="AE12" i="3"/>
  <c r="AV12" i="3"/>
  <c r="AT28" i="3"/>
  <c r="AG32" i="3"/>
  <c r="AO32" i="3"/>
  <c r="AW32" i="3"/>
  <c r="AU40" i="3"/>
  <c r="AE123" i="3"/>
  <c r="AJ146" i="3"/>
  <c r="AB146" i="3"/>
  <c r="AB123" i="3"/>
  <c r="AS8" i="3"/>
  <c r="AU147" i="3"/>
  <c r="AD128" i="3"/>
  <c r="AD130" i="3" s="1"/>
  <c r="AE8" i="3"/>
  <c r="AV16" i="3"/>
  <c r="AG130" i="3"/>
  <c r="AP130" i="3"/>
  <c r="AV130" i="3"/>
  <c r="AX130" i="3"/>
  <c r="AA12" i="3"/>
  <c r="AO130" i="3"/>
  <c r="AP134" i="3"/>
  <c r="AW129" i="3"/>
  <c r="AB40" i="3"/>
  <c r="AJ40" i="3"/>
  <c r="AR40" i="3"/>
  <c r="AO143" i="3"/>
  <c r="AB128" i="3"/>
  <c r="AB130" i="3" s="1"/>
  <c r="AO16" i="3"/>
  <c r="AP36" i="3"/>
  <c r="AX36" i="3"/>
  <c r="AI130" i="3"/>
  <c r="AH14" i="3"/>
  <c r="AT8" i="3"/>
  <c r="AO133" i="3"/>
  <c r="AO135" i="3" s="1"/>
  <c r="AR130" i="3"/>
  <c r="AC28" i="3"/>
  <c r="AK28" i="3"/>
  <c r="AN32" i="3"/>
  <c r="AV32" i="3"/>
  <c r="AT129" i="3"/>
  <c r="AN130" i="3"/>
  <c r="AX129" i="3"/>
  <c r="AO129" i="3"/>
  <c r="AK130" i="3"/>
  <c r="AI24" i="3"/>
  <c r="AS129" i="3"/>
  <c r="AN12" i="3"/>
  <c r="AW12" i="3"/>
  <c r="AW130" i="3"/>
  <c r="AQ130" i="3"/>
  <c r="AL123" i="3"/>
  <c r="AC130" i="3"/>
  <c r="AE130" i="3"/>
  <c r="AM130" i="3"/>
  <c r="AN147" i="3"/>
  <c r="AL146" i="3"/>
  <c r="AT128" i="3"/>
  <c r="AT130" i="3" s="1"/>
  <c r="AU124" i="3"/>
  <c r="AP133" i="3"/>
  <c r="AP135" i="3" s="1"/>
  <c r="AP16" i="3"/>
  <c r="AO147" i="3"/>
  <c r="AT12" i="3"/>
  <c r="AN143" i="3"/>
  <c r="AN129" i="3"/>
  <c r="AM12" i="3"/>
  <c r="AF146" i="3"/>
  <c r="AS128" i="3"/>
  <c r="AS130" i="3" s="1"/>
  <c r="AQ134" i="3"/>
  <c r="AQ143" i="3"/>
  <c r="AU123" i="3"/>
  <c r="AL128" i="3"/>
  <c r="AL130" i="3" s="1"/>
  <c r="AM123" i="3"/>
  <c r="AV147" i="3"/>
  <c r="AU8" i="3"/>
  <c r="Z40" i="3"/>
  <c r="AH40" i="3"/>
  <c r="AP40" i="3"/>
  <c r="AF142" i="3"/>
  <c r="AN139" i="3"/>
  <c r="AG133" i="3"/>
  <c r="AG135" i="3" s="1"/>
  <c r="AH146" i="3"/>
  <c r="AM8" i="3"/>
  <c r="AN36" i="3"/>
  <c r="AV36" i="3"/>
  <c r="AD123" i="3"/>
  <c r="AX134" i="3"/>
  <c r="AW134" i="3"/>
  <c r="AW16" i="3"/>
  <c r="AQ28" i="3"/>
  <c r="AT32" i="3"/>
  <c r="BF23" i="3"/>
  <c r="W40" i="3"/>
  <c r="AE40" i="3"/>
  <c r="AM40" i="3"/>
  <c r="AI28" i="3"/>
  <c r="AS28" i="3"/>
  <c r="AU129" i="3"/>
  <c r="AV129" i="3"/>
  <c r="AU12" i="3"/>
  <c r="AU128" i="3"/>
  <c r="AU130" i="3" s="1"/>
  <c r="AS36" i="3"/>
  <c r="AP120" i="3"/>
  <c r="AJ120" i="3"/>
  <c r="AL120" i="3"/>
  <c r="AH120" i="3"/>
  <c r="AC120" i="3"/>
  <c r="AS120" i="3"/>
  <c r="AM120" i="3"/>
  <c r="AR120" i="3"/>
  <c r="AQ120" i="3"/>
  <c r="AV120" i="3"/>
  <c r="AX120" i="3"/>
  <c r="AW120" i="3"/>
  <c r="AN120" i="3"/>
  <c r="AT120" i="3"/>
  <c r="AE120" i="3"/>
  <c r="AB120" i="3"/>
  <c r="AT147" i="3"/>
  <c r="AG138" i="3"/>
  <c r="AH142" i="3"/>
  <c r="AG142" i="3"/>
  <c r="AW147" i="3"/>
  <c r="AX147" i="3"/>
  <c r="AQ124" i="3"/>
  <c r="AP124" i="3"/>
  <c r="AP123" i="3"/>
  <c r="AP8" i="3"/>
  <c r="AT16" i="3"/>
  <c r="AT133" i="3"/>
  <c r="AT135" i="3" s="1"/>
  <c r="AU134" i="3"/>
  <c r="AI135" i="3"/>
  <c r="AC135" i="3"/>
  <c r="AW135" i="3"/>
  <c r="AQ135" i="3"/>
  <c r="AS135" i="3"/>
  <c r="AU135" i="3"/>
  <c r="AD120" i="3"/>
  <c r="AD146" i="3"/>
  <c r="AO120" i="3"/>
  <c r="AF120" i="3"/>
  <c r="AC142" i="3"/>
  <c r="AD142" i="3"/>
  <c r="AB142" i="3"/>
  <c r="AT134" i="3"/>
  <c r="AK120" i="3"/>
  <c r="AI120" i="3"/>
  <c r="AP143" i="3"/>
  <c r="AP138" i="3"/>
  <c r="AQ139" i="3"/>
  <c r="AP142" i="3"/>
  <c r="AP139" i="3"/>
  <c r="AK138" i="3"/>
  <c r="AK142" i="3"/>
  <c r="AL142" i="3"/>
  <c r="AA123" i="3"/>
  <c r="AA8" i="3"/>
  <c r="AQ147" i="3"/>
  <c r="AP147" i="3"/>
  <c r="AA142" i="3"/>
  <c r="AF136" i="3" l="1"/>
  <c r="AH136" i="3"/>
  <c r="AU126" i="3"/>
  <c r="AK131" i="3"/>
  <c r="AM136" i="3"/>
  <c r="AW136" i="3"/>
  <c r="AR131" i="3"/>
  <c r="AN131" i="3"/>
  <c r="AV131" i="3"/>
  <c r="AO126" i="3"/>
  <c r="AR126" i="3"/>
  <c r="AI131" i="3"/>
  <c r="AH131" i="3" s="1"/>
  <c r="AW126" i="3"/>
  <c r="AP126" i="3"/>
  <c r="AA140" i="3"/>
  <c r="AL133" i="3"/>
  <c r="AL135" i="3" s="1"/>
  <c r="AQ126" i="3"/>
  <c r="AA126" i="3"/>
  <c r="AB126" i="3" s="1"/>
  <c r="AS126" i="3"/>
  <c r="AH133" i="3"/>
  <c r="AH135" i="3" s="1"/>
  <c r="AU131" i="3"/>
  <c r="AT131" i="3"/>
  <c r="AE131" i="3"/>
  <c r="AF131" i="3" s="1"/>
  <c r="AG126" i="3"/>
  <c r="AV126" i="3"/>
  <c r="AN126" i="3"/>
  <c r="AD133" i="3"/>
  <c r="AD135" i="3" s="1"/>
  <c r="AM126" i="3"/>
  <c r="AL126" i="3" s="1"/>
  <c r="AX126" i="3"/>
  <c r="AC136" i="3"/>
  <c r="AD136" i="3" s="1"/>
  <c r="AV136" i="3"/>
  <c r="AB133" i="3"/>
  <c r="AB135" i="3" s="1"/>
  <c r="AS136" i="3"/>
  <c r="AU136" i="3"/>
  <c r="AX136" i="3"/>
  <c r="AT126" i="3"/>
  <c r="AI126" i="3"/>
  <c r="AJ126" i="3" s="1"/>
  <c r="AW131" i="3"/>
  <c r="AQ131" i="3"/>
  <c r="AP136" i="3"/>
  <c r="AO136" i="3"/>
  <c r="AE126" i="3"/>
  <c r="AD126" i="3" s="1"/>
  <c r="AJ133" i="3"/>
  <c r="AJ135" i="3" s="1"/>
  <c r="AK136" i="3"/>
  <c r="AJ136" i="3" s="1"/>
  <c r="AQ136" i="3"/>
  <c r="AF133" i="3"/>
  <c r="AF135" i="3" s="1"/>
  <c r="AM131" i="3"/>
  <c r="AC131" i="3"/>
  <c r="AA131" i="3"/>
  <c r="AS131" i="3"/>
  <c r="AA136" i="3"/>
  <c r="AS125" i="3"/>
  <c r="AB125" i="3"/>
  <c r="AI125" i="3"/>
  <c r="AR125" i="3"/>
  <c r="AQ125" i="3"/>
  <c r="AF125" i="3"/>
  <c r="AJ125" i="3"/>
  <c r="AN125" i="3"/>
  <c r="AC125" i="3"/>
  <c r="AH125" i="3"/>
  <c r="AM125" i="3"/>
  <c r="AE125" i="3"/>
  <c r="AO125" i="3"/>
  <c r="AX125" i="3"/>
  <c r="AD125" i="3"/>
  <c r="AT125" i="3"/>
  <c r="AL125" i="3"/>
  <c r="AG125" i="3"/>
  <c r="AW125" i="3"/>
  <c r="AK125" i="3"/>
  <c r="AP125" i="3"/>
  <c r="AU125" i="3"/>
  <c r="AV125" i="3"/>
  <c r="AL144" i="3"/>
  <c r="AB144" i="3"/>
  <c r="AG144" i="3"/>
  <c r="AH144" i="3"/>
  <c r="AQ144" i="3"/>
  <c r="AK144" i="3"/>
  <c r="AI144" i="3"/>
  <c r="AM144" i="3"/>
  <c r="AR144" i="3"/>
  <c r="AF144" i="3"/>
  <c r="AN144" i="3"/>
  <c r="AO144" i="3"/>
  <c r="AJ144" i="3"/>
  <c r="AC144" i="3"/>
  <c r="AE144" i="3"/>
  <c r="AD144" i="3"/>
  <c r="AP144" i="3"/>
  <c r="AT136" i="3"/>
  <c r="AB131" i="3" l="1"/>
  <c r="AH126" i="3"/>
  <c r="AL131" i="3"/>
  <c r="AD131" i="3"/>
  <c r="AL136" i="3"/>
  <c r="AF126" i="3"/>
  <c r="AB136" i="3"/>
  <c r="AJ131" i="3"/>
  <c r="AP20" i="3"/>
  <c r="AC20" i="3"/>
  <c r="AE20" i="3"/>
  <c r="AM20" i="3"/>
  <c r="AQ20" i="3"/>
  <c r="AK20" i="3"/>
  <c r="AN20" i="3"/>
  <c r="AR20" i="3"/>
  <c r="AG20" i="3"/>
  <c r="AO20" i="3"/>
  <c r="AI20" i="3"/>
  <c r="AE140" i="3" l="1"/>
  <c r="AC140" i="3"/>
  <c r="AP140" i="3"/>
  <c r="AQ140" i="3"/>
  <c r="AR140" i="3"/>
  <c r="AN140" i="3"/>
  <c r="AI140" i="3"/>
  <c r="AK140" i="3"/>
  <c r="AL140" i="3" s="1"/>
  <c r="AO140" i="3"/>
  <c r="AG140" i="3"/>
  <c r="AF140" i="3" s="1"/>
  <c r="AM140" i="3"/>
  <c r="AD140" i="3" l="1"/>
  <c r="AJ140" i="3"/>
  <c r="AH140" i="3"/>
  <c r="AB140" i="3"/>
  <c r="AY121" i="3"/>
  <c r="AZ121" i="3"/>
  <c r="AX121" i="3"/>
  <c r="AY119" i="3"/>
  <c r="AY120" i="3" s="1"/>
  <c r="BA119" i="3"/>
  <c r="BA120" i="3" s="1"/>
  <c r="AU121" i="3"/>
  <c r="AV121" i="3"/>
  <c r="AW121" i="3"/>
  <c r="AN121" i="3"/>
  <c r="AO121" i="3"/>
  <c r="AP121" i="3"/>
  <c r="AQ121" i="3"/>
  <c r="AR121" i="3"/>
  <c r="AS121" i="3"/>
  <c r="AK121" i="3"/>
  <c r="AM121" i="3"/>
  <c r="AI121" i="3"/>
  <c r="AG121" i="3"/>
  <c r="AE121" i="3"/>
  <c r="AA121" i="3"/>
  <c r="AB121" i="3"/>
  <c r="AC121" i="3"/>
  <c r="BF42" i="3"/>
  <c r="AJ121" i="3"/>
  <c r="BF3" i="3" l="1"/>
  <c r="AL121" i="3"/>
  <c r="AD121" i="3"/>
  <c r="AF121" i="3"/>
  <c r="AH121" i="3"/>
  <c r="BF4" i="3"/>
  <c r="BB146" i="3"/>
  <c r="BD119" i="3"/>
  <c r="BD120" i="3" s="1"/>
  <c r="AZ119" i="3"/>
  <c r="AZ120" i="3" s="1"/>
  <c r="BE34" i="3"/>
  <c r="BF34" i="3"/>
  <c r="AT40" i="3"/>
  <c r="BC119" i="3"/>
  <c r="BC120" i="3" s="1"/>
  <c r="BC121" i="3"/>
  <c r="BD146" i="3"/>
  <c r="AY146" i="3"/>
  <c r="AY147" i="3" s="1"/>
  <c r="BB119" i="3"/>
  <c r="BB120" i="3" s="1"/>
  <c r="AZ146" i="3"/>
  <c r="BB121" i="3"/>
  <c r="BA146" i="3"/>
  <c r="AT121" i="3"/>
  <c r="BA121" i="3"/>
  <c r="BE3" i="3" l="1"/>
  <c r="BF54" i="3"/>
  <c r="BD121" i="3"/>
  <c r="BE46" i="3"/>
  <c r="BF46" i="3"/>
  <c r="AT138" i="3"/>
  <c r="AT139" i="3"/>
  <c r="AT143" i="3"/>
  <c r="AT142" i="3"/>
  <c r="AT144" i="3" s="1"/>
  <c r="AT20" i="3"/>
  <c r="AS40" i="3"/>
  <c r="AW138" i="3"/>
  <c r="AW143" i="3"/>
  <c r="AW139" i="3"/>
  <c r="AW142" i="3"/>
  <c r="AW144" i="3" s="1"/>
  <c r="AW20" i="3"/>
  <c r="AS142" i="3"/>
  <c r="AS144" i="3" s="1"/>
  <c r="AS143" i="3"/>
  <c r="AS139" i="3"/>
  <c r="AS138" i="3"/>
  <c r="AS20" i="3"/>
  <c r="AV138" i="3"/>
  <c r="AV142" i="3"/>
  <c r="AV144" i="3" s="1"/>
  <c r="AV143" i="3"/>
  <c r="AV139" i="3"/>
  <c r="AV20" i="3"/>
  <c r="AU138" i="3"/>
  <c r="AU142" i="3"/>
  <c r="AU144" i="3" s="1"/>
  <c r="AU139" i="3"/>
  <c r="AU143" i="3"/>
  <c r="AU20" i="3"/>
  <c r="BF50" i="3"/>
  <c r="BE50" i="3"/>
  <c r="AX138" i="3"/>
  <c r="AX142" i="3"/>
  <c r="AX144" i="3" s="1"/>
  <c r="AX139" i="3"/>
  <c r="AX143" i="3"/>
  <c r="AX20" i="3"/>
  <c r="BE4" i="3"/>
  <c r="BA147" i="3"/>
  <c r="AZ129" i="3"/>
  <c r="AZ128" i="3"/>
  <c r="AZ130" i="3" s="1"/>
  <c r="BE38" i="3"/>
  <c r="BA124" i="3"/>
  <c r="BA123" i="3"/>
  <c r="BA125" i="3" s="1"/>
  <c r="BC133" i="3"/>
  <c r="BC135" i="3" s="1"/>
  <c r="BC134" i="3"/>
  <c r="AZ147" i="3"/>
  <c r="AZ123" i="3"/>
  <c r="AZ125" i="3" s="1"/>
  <c r="AZ124" i="3"/>
  <c r="BF30" i="3"/>
  <c r="BE30" i="3"/>
  <c r="BE42" i="3"/>
  <c r="BC146" i="3"/>
  <c r="BC147" i="3" s="1"/>
  <c r="BC129" i="3"/>
  <c r="BC128" i="3"/>
  <c r="BC130" i="3" s="1"/>
  <c r="BA133" i="3"/>
  <c r="BA135" i="3" s="1"/>
  <c r="BA134" i="3"/>
  <c r="AY123" i="3"/>
  <c r="AY125" i="3" s="1"/>
  <c r="AY124" i="3"/>
  <c r="BB147" i="3"/>
  <c r="BA128" i="3"/>
  <c r="BA130" i="3" s="1"/>
  <c r="BA129" i="3"/>
  <c r="AY133" i="3"/>
  <c r="AY135" i="3" s="1"/>
  <c r="AY134" i="3"/>
  <c r="BF26" i="3"/>
  <c r="BE26" i="3"/>
  <c r="BD129" i="3"/>
  <c r="BD128" i="3"/>
  <c r="BD130" i="3" s="1"/>
  <c r="BE10" i="3"/>
  <c r="BF10" i="3"/>
  <c r="BE6" i="3"/>
  <c r="BD123" i="3"/>
  <c r="BD125" i="3" s="1"/>
  <c r="BF6" i="3"/>
  <c r="BD124" i="3"/>
  <c r="BE14" i="3"/>
  <c r="BD133" i="3"/>
  <c r="BD135" i="3" s="1"/>
  <c r="BD134" i="3"/>
  <c r="BF14" i="3"/>
  <c r="AY128" i="3"/>
  <c r="AY130" i="3" s="1"/>
  <c r="AY129" i="3"/>
  <c r="AZ142" i="3"/>
  <c r="AZ144" i="3" s="1"/>
  <c r="BB133" i="3"/>
  <c r="BB135" i="3" s="1"/>
  <c r="BB134" i="3"/>
  <c r="AZ134" i="3"/>
  <c r="AZ133" i="3"/>
  <c r="AZ135" i="3" s="1"/>
  <c r="BB123" i="3"/>
  <c r="BB125" i="3" s="1"/>
  <c r="BB124" i="3"/>
  <c r="BC123" i="3"/>
  <c r="BC125" i="3" s="1"/>
  <c r="BC124" i="3"/>
  <c r="BB129" i="3"/>
  <c r="BB128" i="3"/>
  <c r="BB130" i="3" s="1"/>
  <c r="BE18" i="3" l="1"/>
  <c r="AX140" i="3"/>
  <c r="AU140" i="3"/>
  <c r="AW140" i="3"/>
  <c r="AV140" i="3"/>
  <c r="AS140" i="3"/>
  <c r="AT140" i="3"/>
  <c r="BB143" i="3"/>
  <c r="BF38" i="3"/>
  <c r="BE54" i="3"/>
  <c r="AZ143" i="3"/>
  <c r="BD147" i="3"/>
  <c r="BC143" i="3"/>
  <c r="BF18" i="3"/>
  <c r="BD138" i="3"/>
  <c r="BD139" i="3"/>
  <c r="AY139" i="3"/>
  <c r="AY138" i="3"/>
  <c r="BB138" i="3"/>
  <c r="BB139" i="3"/>
  <c r="BD142" i="3"/>
  <c r="BD144" i="3" s="1"/>
  <c r="BA138" i="3"/>
  <c r="BA139" i="3"/>
  <c r="AY142" i="3"/>
  <c r="AY144" i="3" s="1"/>
  <c r="BA143" i="3"/>
  <c r="BC138" i="3"/>
  <c r="BC139" i="3"/>
  <c r="BD143" i="3"/>
  <c r="AY143" i="3"/>
  <c r="BB142" i="3"/>
  <c r="BB144" i="3" s="1"/>
  <c r="AZ138" i="3"/>
  <c r="AZ139" i="3"/>
  <c r="BA142" i="3"/>
  <c r="BA144" i="3" s="1"/>
  <c r="BC142" i="3"/>
  <c r="BC144" i="3" s="1"/>
  <c r="BF43" i="3" l="1"/>
  <c r="BE43" i="3" l="1"/>
  <c r="BF47" i="3"/>
  <c r="BE47" i="3"/>
  <c r="BF55" i="3"/>
  <c r="BE55" i="3"/>
  <c r="AY40" i="3" l="1"/>
  <c r="AY8" i="3"/>
  <c r="AY16" i="3"/>
  <c r="AY28" i="3"/>
  <c r="AY32" i="3"/>
  <c r="AY12" i="3"/>
  <c r="AY36" i="3"/>
  <c r="AZ40" i="3"/>
  <c r="AZ8" i="3"/>
  <c r="AZ16" i="3"/>
  <c r="AZ28" i="3"/>
  <c r="AZ32" i="3"/>
  <c r="AZ12" i="3"/>
  <c r="AZ36" i="3"/>
  <c r="BA40" i="3"/>
  <c r="BA8" i="3"/>
  <c r="BA16" i="3"/>
  <c r="BA28" i="3"/>
  <c r="BA32" i="3"/>
  <c r="BA12" i="3"/>
  <c r="BA36" i="3"/>
  <c r="BB40" i="3"/>
  <c r="BB8" i="3"/>
  <c r="BB16" i="3"/>
  <c r="BB32" i="3"/>
  <c r="BB12" i="3"/>
  <c r="BB36" i="3"/>
  <c r="BC8" i="3"/>
  <c r="BC16" i="3"/>
  <c r="BC12" i="3"/>
  <c r="BD40" i="3"/>
  <c r="BD28" i="3"/>
  <c r="BD32" i="3"/>
  <c r="BD36" i="3"/>
  <c r="BC131" i="3" l="1"/>
  <c r="AZ136" i="3"/>
  <c r="AY126" i="3"/>
  <c r="AY136" i="3"/>
  <c r="BA136" i="3"/>
  <c r="AZ126" i="3"/>
  <c r="BB136" i="3"/>
  <c r="BA126" i="3"/>
  <c r="BB131" i="3"/>
  <c r="BC136" i="3"/>
  <c r="BB126" i="3"/>
  <c r="BC126" i="3"/>
  <c r="AY131" i="3"/>
  <c r="AZ131" i="3"/>
  <c r="BA131" i="3"/>
  <c r="BE35" i="3"/>
  <c r="BF35" i="3"/>
  <c r="BC36" i="3"/>
  <c r="BF11" i="3"/>
  <c r="BE11" i="3"/>
  <c r="BD12" i="3"/>
  <c r="BE31" i="3"/>
  <c r="BF31" i="3"/>
  <c r="BC32" i="3"/>
  <c r="BE27" i="3"/>
  <c r="BB28" i="3"/>
  <c r="BF27" i="3"/>
  <c r="BC28" i="3"/>
  <c r="BF15" i="3"/>
  <c r="BE15" i="3"/>
  <c r="BD16" i="3"/>
  <c r="BF7" i="3"/>
  <c r="BE7" i="3"/>
  <c r="BD8" i="3"/>
  <c r="BF8" i="3" s="1"/>
  <c r="BE39" i="3"/>
  <c r="BF39" i="3"/>
  <c r="BC40" i="3"/>
  <c r="BA20" i="3"/>
  <c r="AY20" i="3"/>
  <c r="BB20" i="3"/>
  <c r="BC20" i="3"/>
  <c r="AZ20" i="3"/>
  <c r="BE16" i="3" l="1"/>
  <c r="BF16" i="3"/>
  <c r="BC140" i="3"/>
  <c r="AY140" i="3"/>
  <c r="BB140" i="3"/>
  <c r="BA140" i="3"/>
  <c r="AZ140" i="3"/>
  <c r="BE12" i="3"/>
  <c r="BD131" i="3"/>
  <c r="BF12" i="3"/>
  <c r="BF51" i="3"/>
  <c r="BE51" i="3"/>
  <c r="BE40" i="3"/>
  <c r="BF40" i="3"/>
  <c r="BD136" i="3"/>
  <c r="BE36" i="3"/>
  <c r="BF36" i="3"/>
  <c r="BF19" i="3"/>
  <c r="BE19" i="3"/>
  <c r="BD20" i="3"/>
  <c r="BF20" i="3" s="1"/>
  <c r="BE8" i="3"/>
  <c r="BD126" i="3"/>
  <c r="BF32" i="3"/>
  <c r="BE32" i="3"/>
  <c r="BE28" i="3"/>
  <c r="BF28" i="3"/>
  <c r="BD140" i="3" l="1"/>
  <c r="BE20" i="3"/>
  <c r="BF52" i="3" l="1"/>
  <c r="BE44" i="3" l="1"/>
  <c r="BF44" i="3"/>
  <c r="BE52" i="3"/>
  <c r="BF48" i="3"/>
  <c r="BE48" i="3"/>
  <c r="BF56" i="3" l="1"/>
  <c r="BE56" i="3"/>
</calcChain>
</file>

<file path=xl/sharedStrings.xml><?xml version="1.0" encoding="utf-8"?>
<sst xmlns="http://schemas.openxmlformats.org/spreadsheetml/2006/main" count="1373" uniqueCount="102">
  <si>
    <t>Bezüger/-innen</t>
  </si>
  <si>
    <t>Versicherte</t>
  </si>
  <si>
    <t>Assurés</t>
  </si>
  <si>
    <t>Vorsorgeeinrichtungen</t>
  </si>
  <si>
    <t>Institutions de prévoyance</t>
  </si>
  <si>
    <t>Altersrenten</t>
  </si>
  <si>
    <t>Rentensumme</t>
  </si>
  <si>
    <t>Invalidenrenten</t>
  </si>
  <si>
    <t>Kapitalleistungen</t>
  </si>
  <si>
    <t>Durchschnittliche Rente</t>
  </si>
  <si>
    <t>Waisen- und Kinderrenten</t>
  </si>
  <si>
    <t>in Fr.</t>
  </si>
  <si>
    <t>Rentes de vieillesse</t>
  </si>
  <si>
    <t>Bénéficiaires</t>
  </si>
  <si>
    <t>en francs</t>
  </si>
  <si>
    <t>Rentes d'invalidité</t>
  </si>
  <si>
    <t>Rentes pour enfants et orphelins</t>
  </si>
  <si>
    <t>Prestations en capital</t>
  </si>
  <si>
    <t>en millions de francs</t>
  </si>
  <si>
    <t>in Mio. Fr.</t>
  </si>
  <si>
    <t>Rentes de veuves et de veufs</t>
  </si>
  <si>
    <t>Rentes d’orphelins</t>
  </si>
  <si>
    <t>Waisenrenten</t>
  </si>
  <si>
    <t>Witwen- und Witwerrenten</t>
  </si>
  <si>
    <t>…</t>
  </si>
  <si>
    <t>Rente moyenne</t>
  </si>
  <si>
    <t>Somme des rentes</t>
  </si>
  <si>
    <t>Leistungssumme</t>
  </si>
  <si>
    <t>Durchschnittsrente</t>
  </si>
  <si>
    <t>Prestation moyenne</t>
  </si>
  <si>
    <t>Somme des prestations</t>
  </si>
  <si>
    <t>in Franken</t>
  </si>
  <si>
    <t>Taux de variations</t>
  </si>
  <si>
    <t>Veränderungsraten</t>
  </si>
  <si>
    <t>Indice en 1992 = 100</t>
  </si>
  <si>
    <t>Indexiert (1992=100)</t>
  </si>
  <si>
    <t>Indice (1992=100)</t>
  </si>
  <si>
    <t>Durchschnittsleistung</t>
  </si>
  <si>
    <t>Rentes de survivants (orphelins inclus)</t>
  </si>
  <si>
    <t>Hinterlassenenrenten (inkl. Waisen)</t>
  </si>
  <si>
    <t>BV 6C  
Bezüger/-innen</t>
  </si>
  <si>
    <t xml:space="preserve">PP 6C  
Bénéficiaires </t>
  </si>
  <si>
    <t>BV 6A 
Versicherte, Bezüger/-innen, Leistungen</t>
  </si>
  <si>
    <t>PP 6A 
Assurés, bénéficiaires, prestations</t>
  </si>
  <si>
    <t>PP 6B 
Rentes moyennes par année</t>
  </si>
  <si>
    <t>BV 6B 
Mittlere Jahresrenten</t>
  </si>
  <si>
    <t>Kapitalleistungen bei Invalidität</t>
  </si>
  <si>
    <t>Prestations en capital en cas d’invalidité</t>
  </si>
  <si>
    <t>Prestations en capital à la retraite</t>
  </si>
  <si>
    <t>Prestations en capital en cas de décès</t>
  </si>
  <si>
    <t>Kapitalleistungen bei Tod</t>
  </si>
  <si>
    <t>Kapitalleistungen bei Pensionierung</t>
  </si>
  <si>
    <r>
      <t>1970</t>
    </r>
    <r>
      <rPr>
        <vertAlign val="superscript"/>
        <sz val="10"/>
        <color theme="1"/>
        <rFont val="Arial"/>
        <family val="2"/>
      </rPr>
      <t>5</t>
    </r>
  </si>
  <si>
    <r>
      <t>1980</t>
    </r>
    <r>
      <rPr>
        <vertAlign val="superscript"/>
        <sz val="10"/>
        <color theme="1"/>
        <rFont val="Arial"/>
        <family val="2"/>
      </rPr>
      <t>5</t>
    </r>
  </si>
  <si>
    <r>
      <t>1985</t>
    </r>
    <r>
      <rPr>
        <vertAlign val="superscript"/>
        <sz val="10"/>
        <color theme="1"/>
        <rFont val="Arial"/>
        <family val="2"/>
      </rPr>
      <t>6</t>
    </r>
  </si>
  <si>
    <r>
      <t>1986</t>
    </r>
    <r>
      <rPr>
        <vertAlign val="superscript"/>
        <sz val="10"/>
        <color theme="1"/>
        <rFont val="Arial"/>
        <family val="2"/>
      </rPr>
      <t>6</t>
    </r>
  </si>
  <si>
    <r>
      <t>1987</t>
    </r>
    <r>
      <rPr>
        <vertAlign val="superscript"/>
        <sz val="10"/>
        <color theme="1"/>
        <rFont val="Arial"/>
        <family val="2"/>
      </rPr>
      <t>5</t>
    </r>
  </si>
  <si>
    <r>
      <t>1988</t>
    </r>
    <r>
      <rPr>
        <vertAlign val="superscript"/>
        <sz val="10"/>
        <color theme="1"/>
        <rFont val="Arial"/>
        <family val="2"/>
      </rPr>
      <t>6</t>
    </r>
  </si>
  <si>
    <r>
      <t>1989</t>
    </r>
    <r>
      <rPr>
        <vertAlign val="superscript"/>
        <sz val="10"/>
        <color theme="1"/>
        <rFont val="Arial"/>
        <family val="2"/>
      </rPr>
      <t>5</t>
    </r>
  </si>
  <si>
    <r>
      <t>1990</t>
    </r>
    <r>
      <rPr>
        <vertAlign val="superscript"/>
        <sz val="10"/>
        <color theme="1"/>
        <rFont val="Arial"/>
        <family val="2"/>
      </rPr>
      <t>5</t>
    </r>
  </si>
  <si>
    <r>
      <t>1991</t>
    </r>
    <r>
      <rPr>
        <vertAlign val="superscript"/>
        <sz val="10"/>
        <color theme="1"/>
        <rFont val="Arial"/>
        <family val="2"/>
      </rPr>
      <t>6</t>
    </r>
  </si>
  <si>
    <r>
      <t>1992</t>
    </r>
    <r>
      <rPr>
        <vertAlign val="superscript"/>
        <sz val="10"/>
        <color theme="1"/>
        <rFont val="Arial"/>
        <family val="2"/>
      </rPr>
      <t>5</t>
    </r>
  </si>
  <si>
    <r>
      <t>1993</t>
    </r>
    <r>
      <rPr>
        <vertAlign val="superscript"/>
        <sz val="10"/>
        <color theme="1"/>
        <rFont val="Arial"/>
        <family val="2"/>
      </rPr>
      <t>6</t>
    </r>
  </si>
  <si>
    <r>
      <t>1994</t>
    </r>
    <r>
      <rPr>
        <vertAlign val="superscript"/>
        <sz val="10"/>
        <color theme="1"/>
        <rFont val="Arial"/>
        <family val="2"/>
      </rPr>
      <t>5</t>
    </r>
  </si>
  <si>
    <r>
      <t>1995</t>
    </r>
    <r>
      <rPr>
        <vertAlign val="superscript"/>
        <sz val="10"/>
        <color theme="1"/>
        <rFont val="Arial"/>
        <family val="2"/>
      </rPr>
      <t>6</t>
    </r>
  </si>
  <si>
    <r>
      <t>1996</t>
    </r>
    <r>
      <rPr>
        <vertAlign val="superscript"/>
        <sz val="10"/>
        <color theme="1"/>
        <rFont val="Arial"/>
        <family val="2"/>
      </rPr>
      <t>5</t>
    </r>
  </si>
  <si>
    <r>
      <t>1997</t>
    </r>
    <r>
      <rPr>
        <vertAlign val="superscript"/>
        <sz val="10"/>
        <color theme="1"/>
        <rFont val="Arial"/>
        <family val="2"/>
      </rPr>
      <t>6</t>
    </r>
  </si>
  <si>
    <r>
      <t>1998</t>
    </r>
    <r>
      <rPr>
        <vertAlign val="superscript"/>
        <sz val="10"/>
        <color theme="1"/>
        <rFont val="Arial"/>
        <family val="2"/>
      </rPr>
      <t>5</t>
    </r>
  </si>
  <si>
    <r>
      <t>1999</t>
    </r>
    <r>
      <rPr>
        <vertAlign val="superscript"/>
        <sz val="10"/>
        <color theme="1"/>
        <rFont val="Arial"/>
        <family val="2"/>
      </rPr>
      <t>6</t>
    </r>
  </si>
  <si>
    <r>
      <t>2000</t>
    </r>
    <r>
      <rPr>
        <vertAlign val="superscript"/>
        <sz val="10"/>
        <color theme="1"/>
        <rFont val="Arial"/>
        <family val="2"/>
      </rPr>
      <t>5</t>
    </r>
  </si>
  <si>
    <r>
      <t>2001</t>
    </r>
    <r>
      <rPr>
        <vertAlign val="superscript"/>
        <sz val="10"/>
        <color theme="1"/>
        <rFont val="Arial"/>
        <family val="2"/>
      </rPr>
      <t>5</t>
    </r>
  </si>
  <si>
    <r>
      <t>2002</t>
    </r>
    <r>
      <rPr>
        <vertAlign val="superscript"/>
        <sz val="10"/>
        <color theme="1"/>
        <rFont val="Arial"/>
        <family val="2"/>
      </rPr>
      <t>5</t>
    </r>
  </si>
  <si>
    <r>
      <t>2003</t>
    </r>
    <r>
      <rPr>
        <vertAlign val="superscript"/>
        <sz val="10"/>
        <color theme="1"/>
        <rFont val="Arial"/>
        <family val="2"/>
      </rPr>
      <t>5</t>
    </r>
  </si>
  <si>
    <r>
      <t>2004</t>
    </r>
    <r>
      <rPr>
        <vertAlign val="superscript"/>
        <sz val="10"/>
        <color theme="1"/>
        <rFont val="Arial"/>
        <family val="2"/>
      </rPr>
      <t>7</t>
    </r>
  </si>
  <si>
    <r>
      <t>2005</t>
    </r>
    <r>
      <rPr>
        <vertAlign val="superscript"/>
        <sz val="10"/>
        <color theme="1"/>
        <rFont val="Arial"/>
        <family val="2"/>
      </rPr>
      <t>7</t>
    </r>
  </si>
  <si>
    <r>
      <t>2006</t>
    </r>
    <r>
      <rPr>
        <vertAlign val="superscript"/>
        <sz val="10"/>
        <color theme="1"/>
        <rFont val="Arial"/>
        <family val="2"/>
      </rPr>
      <t>7</t>
    </r>
  </si>
  <si>
    <r>
      <t>2007</t>
    </r>
    <r>
      <rPr>
        <vertAlign val="superscript"/>
        <sz val="10"/>
        <color theme="1"/>
        <rFont val="Arial"/>
        <family val="2"/>
      </rPr>
      <t>7</t>
    </r>
  </si>
  <si>
    <r>
      <t>2008</t>
    </r>
    <r>
      <rPr>
        <vertAlign val="superscript"/>
        <sz val="10"/>
        <color theme="1"/>
        <rFont val="Arial"/>
        <family val="2"/>
      </rPr>
      <t>7</t>
    </r>
  </si>
  <si>
    <r>
      <t>2009</t>
    </r>
    <r>
      <rPr>
        <vertAlign val="superscript"/>
        <sz val="10"/>
        <color theme="1"/>
        <rFont val="Arial"/>
        <family val="2"/>
      </rPr>
      <t>7</t>
    </r>
  </si>
  <si>
    <r>
      <t>2010</t>
    </r>
    <r>
      <rPr>
        <vertAlign val="superscript"/>
        <sz val="10"/>
        <color theme="1"/>
        <rFont val="Arial"/>
        <family val="2"/>
      </rPr>
      <t>7</t>
    </r>
  </si>
  <si>
    <r>
      <t>2011</t>
    </r>
    <r>
      <rPr>
        <vertAlign val="superscript"/>
        <sz val="10"/>
        <color theme="1"/>
        <rFont val="Arial"/>
        <family val="2"/>
      </rPr>
      <t>7</t>
    </r>
  </si>
  <si>
    <r>
      <t>2012</t>
    </r>
    <r>
      <rPr>
        <vertAlign val="superscript"/>
        <sz val="10"/>
        <color theme="1"/>
        <rFont val="Arial"/>
        <family val="2"/>
      </rPr>
      <t>7</t>
    </r>
  </si>
  <si>
    <r>
      <t>2013</t>
    </r>
    <r>
      <rPr>
        <vertAlign val="superscript"/>
        <sz val="10"/>
        <color theme="1"/>
        <rFont val="Arial"/>
        <family val="2"/>
      </rPr>
      <t>7</t>
    </r>
  </si>
  <si>
    <r>
      <t>2014</t>
    </r>
    <r>
      <rPr>
        <vertAlign val="superscript"/>
        <sz val="10"/>
        <color theme="1"/>
        <rFont val="Arial"/>
        <family val="2"/>
      </rPr>
      <t>7</t>
    </r>
  </si>
  <si>
    <r>
      <t>2015</t>
    </r>
    <r>
      <rPr>
        <vertAlign val="superscript"/>
        <sz val="10"/>
        <color theme="1"/>
        <rFont val="Arial"/>
        <family val="2"/>
      </rPr>
      <t>7</t>
    </r>
  </si>
  <si>
    <r>
      <t>2016</t>
    </r>
    <r>
      <rPr>
        <vertAlign val="superscript"/>
        <sz val="10"/>
        <color theme="1"/>
        <rFont val="Arial"/>
        <family val="2"/>
      </rPr>
      <t>7</t>
    </r>
  </si>
  <si>
    <r>
      <t>2017</t>
    </r>
    <r>
      <rPr>
        <vertAlign val="superscript"/>
        <sz val="10"/>
        <color theme="1"/>
        <rFont val="Arial"/>
        <family val="2"/>
      </rPr>
      <t>7</t>
    </r>
  </si>
  <si>
    <r>
      <t>2018</t>
    </r>
    <r>
      <rPr>
        <vertAlign val="superscript"/>
        <sz val="10"/>
        <color theme="1"/>
        <rFont val="Arial"/>
        <family val="2"/>
      </rPr>
      <t>7</t>
    </r>
  </si>
  <si>
    <r>
      <t>2019</t>
    </r>
    <r>
      <rPr>
        <vertAlign val="superscript"/>
        <sz val="10"/>
        <color theme="1"/>
        <rFont val="Arial"/>
        <family val="2"/>
      </rPr>
      <t>7</t>
    </r>
  </si>
  <si>
    <r>
      <t>2020</t>
    </r>
    <r>
      <rPr>
        <vertAlign val="superscript"/>
        <sz val="10"/>
        <color theme="1"/>
        <rFont val="Arial"/>
        <family val="2"/>
      </rPr>
      <t>7</t>
    </r>
  </si>
  <si>
    <r>
      <t>2021</t>
    </r>
    <r>
      <rPr>
        <vertAlign val="superscript"/>
        <sz val="10"/>
        <color theme="1"/>
        <rFont val="Arial"/>
        <family val="2"/>
      </rPr>
      <t>7</t>
    </r>
  </si>
  <si>
    <r>
      <t>Rentes pour enfants de personnes pensionnées</t>
    </r>
    <r>
      <rPr>
        <b/>
        <vertAlign val="superscript"/>
        <sz val="10"/>
        <color theme="1"/>
        <rFont val="Arial"/>
        <family val="2"/>
      </rPr>
      <t>1</t>
    </r>
  </si>
  <si>
    <r>
      <t>Pensionierten-Kinderrenten</t>
    </r>
    <r>
      <rPr>
        <b/>
        <vertAlign val="superscript"/>
        <sz val="10"/>
        <color theme="1"/>
        <rFont val="Arial"/>
        <family val="2"/>
      </rPr>
      <t>1</t>
    </r>
  </si>
  <si>
    <r>
      <t>Rentes pour enfants d’invalides</t>
    </r>
    <r>
      <rPr>
        <b/>
        <vertAlign val="superscript"/>
        <sz val="10"/>
        <color theme="1"/>
        <rFont val="Arial"/>
        <family val="2"/>
      </rPr>
      <t>1</t>
    </r>
  </si>
  <si>
    <r>
      <t>Invaliden-Kinderrenten</t>
    </r>
    <r>
      <rPr>
        <b/>
        <vertAlign val="superscript"/>
        <sz val="10"/>
        <color theme="1"/>
        <rFont val="Arial"/>
        <family val="2"/>
      </rPr>
      <t>1</t>
    </r>
  </si>
  <si>
    <r>
      <t>Autres rentes</t>
    </r>
    <r>
      <rPr>
        <b/>
        <vertAlign val="superscript"/>
        <sz val="10"/>
        <color theme="1"/>
        <rFont val="Arial"/>
        <family val="2"/>
      </rPr>
      <t>2</t>
    </r>
  </si>
  <si>
    <r>
      <t>Andere Renten</t>
    </r>
    <r>
      <rPr>
        <b/>
        <vertAlign val="superscript"/>
        <sz val="10"/>
        <color theme="1"/>
        <rFont val="Arial"/>
        <family val="2"/>
      </rPr>
      <t>2</t>
    </r>
  </si>
  <si>
    <r>
      <t>Total</t>
    </r>
    <r>
      <rPr>
        <b/>
        <vertAlign val="superscript"/>
        <sz val="10"/>
        <color theme="1"/>
        <rFont val="Arial"/>
        <family val="2"/>
      </rPr>
      <t>3,4</t>
    </r>
  </si>
  <si>
    <t>TV 2020/2021</t>
  </si>
  <si>
    <t>Ø TV 2011–2021</t>
  </si>
  <si>
    <t>VR 2020/2021</t>
  </si>
  <si>
    <t>Ø VR 2011–2021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</si>
</sst>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CHF&quot;\ * #,##0.00_ ;_ &quot;CHF&quot;\ * \-#,##0.00_ ;_ &quot;CHF&quot;\ * &quot;-&quot;??_ ;_ @_ "/>
    <numFmt numFmtId="43" formatCode="_ * #,##0.00_ ;_ * \-#,##0.00_ ;_ * &quot;-&quot;??_ ;_ @_ "/>
    <numFmt numFmtId="164" formatCode="0.0%"/>
    <numFmt numFmtId="165" formatCode="_ * #,##0_ ;_ * \-#,##0_ ;_ * &quot;-&quot;??_ ;_ @_ "/>
  </numFmts>
  <fonts count="31" x14ac:knownFonts="1">
    <font>
      <sz val="9"/>
      <name val="Helv"/>
    </font>
    <font>
      <sz val="10"/>
      <name val="Arial"/>
      <family val="2"/>
    </font>
    <font>
      <sz val="10"/>
      <name val="Helv"/>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2"/>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Helv"/>
    </font>
    <font>
      <sz val="8"/>
      <name val="Helv"/>
    </font>
    <font>
      <b/>
      <sz val="14"/>
      <color theme="1"/>
      <name val="Arial"/>
      <family val="2"/>
    </font>
    <font>
      <sz val="9"/>
      <color theme="1"/>
      <name val="Helv"/>
    </font>
    <font>
      <sz val="10"/>
      <color theme="1"/>
      <name val="Arial"/>
      <family val="2"/>
    </font>
    <font>
      <vertAlign val="superscript"/>
      <sz val="10"/>
      <color theme="1"/>
      <name val="Arial"/>
      <family val="2"/>
    </font>
    <font>
      <b/>
      <sz val="10"/>
      <color theme="1"/>
      <name val="Arial"/>
      <family val="2"/>
    </font>
    <font>
      <b/>
      <sz val="9"/>
      <color theme="1"/>
      <name val="Helv"/>
    </font>
    <font>
      <b/>
      <vertAlign val="superscript"/>
      <sz val="10"/>
      <color theme="1"/>
      <name val="Arial"/>
      <family val="2"/>
    </font>
    <font>
      <sz val="9"/>
      <color theme="1"/>
      <name val="Arial"/>
      <family val="2"/>
    </font>
    <font>
      <sz val="16"/>
      <color theme="1"/>
      <name val="Arial"/>
      <family val="2"/>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5">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4" applyNumberFormat="0" applyAlignment="0" applyProtection="0"/>
    <xf numFmtId="0" fontId="7" fillId="21" borderId="5"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7" borderId="4" applyNumberFormat="0" applyAlignment="0" applyProtection="0"/>
    <xf numFmtId="0" fontId="14" fillId="0" borderId="9" applyNumberFormat="0" applyFill="0" applyAlignment="0" applyProtection="0"/>
    <xf numFmtId="0" fontId="15" fillId="0" borderId="0"/>
    <xf numFmtId="0" fontId="1" fillId="22" borderId="10" applyNumberFormat="0" applyFont="0" applyAlignment="0" applyProtection="0"/>
    <xf numFmtId="0" fontId="16" fillId="20" borderId="11" applyNumberFormat="0" applyAlignment="0" applyProtection="0"/>
    <xf numFmtId="0" fontId="17" fillId="0" borderId="0" applyNumberFormat="0" applyFill="0" applyBorder="0" applyAlignment="0" applyProtection="0"/>
    <xf numFmtId="0" fontId="18" fillId="0" borderId="12" applyNumberFormat="0" applyFill="0" applyAlignment="0" applyProtection="0"/>
    <xf numFmtId="0" fontId="19"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82">
    <xf numFmtId="0" fontId="0" fillId="0" borderId="0" xfId="0"/>
    <xf numFmtId="0" fontId="23" fillId="0" borderId="0" xfId="0" applyFont="1" applyFill="1" applyAlignment="1">
      <alignment horizontal="right"/>
    </xf>
    <xf numFmtId="0" fontId="23" fillId="0" borderId="0" xfId="0" applyFont="1" applyFill="1"/>
    <xf numFmtId="49" fontId="22" fillId="0" borderId="0" xfId="1" applyNumberFormat="1" applyFont="1" applyFill="1" applyAlignment="1">
      <alignment horizontal="left" vertical="top"/>
    </xf>
    <xf numFmtId="49" fontId="24" fillId="0" borderId="1" xfId="0" applyNumberFormat="1" applyFont="1" applyFill="1" applyBorder="1" applyAlignment="1">
      <alignment horizontal="right"/>
    </xf>
    <xf numFmtId="0" fontId="24" fillId="0" borderId="1" xfId="0" applyFont="1" applyFill="1" applyBorder="1" applyAlignment="1">
      <alignment horizontal="right"/>
    </xf>
    <xf numFmtId="0" fontId="26" fillId="0" borderId="18" xfId="0" applyFont="1" applyFill="1" applyBorder="1" applyAlignment="1">
      <alignment horizontal="right"/>
    </xf>
    <xf numFmtId="3" fontId="26" fillId="0" borderId="18" xfId="0" applyNumberFormat="1" applyFont="1" applyFill="1" applyBorder="1" applyAlignment="1">
      <alignment horizontal="right"/>
    </xf>
    <xf numFmtId="0" fontId="27" fillId="0" borderId="0" xfId="0" applyFont="1" applyFill="1"/>
    <xf numFmtId="44" fontId="27" fillId="0" borderId="0" xfId="0" applyNumberFormat="1" applyFont="1" applyFill="1"/>
    <xf numFmtId="3" fontId="26" fillId="0" borderId="20" xfId="0" applyNumberFormat="1" applyFont="1" applyFill="1" applyBorder="1" applyAlignment="1">
      <alignment horizontal="right"/>
    </xf>
    <xf numFmtId="0" fontId="26" fillId="0" borderId="20" xfId="0" applyFont="1" applyFill="1" applyBorder="1" applyAlignment="1">
      <alignment horizontal="right"/>
    </xf>
    <xf numFmtId="3" fontId="26" fillId="0" borderId="20" xfId="0" applyNumberFormat="1" applyFont="1" applyFill="1" applyBorder="1"/>
    <xf numFmtId="0" fontId="26" fillId="0" borderId="0" xfId="0" applyFont="1" applyFill="1" applyBorder="1" applyAlignment="1">
      <alignment horizontal="right"/>
    </xf>
    <xf numFmtId="0" fontId="26" fillId="0" borderId="0" xfId="0" applyFont="1" applyFill="1" applyBorder="1"/>
    <xf numFmtId="3" fontId="24" fillId="0" borderId="0" xfId="0" applyNumberFormat="1" applyFont="1" applyFill="1" applyBorder="1" applyAlignment="1">
      <alignment horizontal="right"/>
    </xf>
    <xf numFmtId="49" fontId="24" fillId="0" borderId="14" xfId="1" applyNumberFormat="1" applyFont="1" applyFill="1" applyBorder="1" applyAlignment="1">
      <alignment horizontal="left" vertical="top" wrapText="1"/>
    </xf>
    <xf numFmtId="49" fontId="24" fillId="0" borderId="3" xfId="1" applyNumberFormat="1" applyFont="1" applyFill="1" applyBorder="1" applyAlignment="1">
      <alignment horizontal="left" vertical="top"/>
    </xf>
    <xf numFmtId="49" fontId="24" fillId="0" borderId="22" xfId="1" applyNumberFormat="1" applyFont="1" applyFill="1" applyBorder="1" applyAlignment="1">
      <alignment horizontal="left" vertical="top" wrapText="1"/>
    </xf>
    <xf numFmtId="49" fontId="24" fillId="0" borderId="23" xfId="1" applyNumberFormat="1" applyFont="1" applyFill="1" applyBorder="1" applyAlignment="1">
      <alignment horizontal="left" vertical="top"/>
    </xf>
    <xf numFmtId="3" fontId="24" fillId="0" borderId="24" xfId="0" applyNumberFormat="1" applyFont="1" applyFill="1" applyBorder="1" applyAlignment="1">
      <alignment horizontal="right"/>
    </xf>
    <xf numFmtId="0" fontId="24" fillId="0" borderId="0" xfId="0" applyFont="1" applyFill="1" applyBorder="1" applyAlignment="1">
      <alignment horizontal="right"/>
    </xf>
    <xf numFmtId="49" fontId="24" fillId="0" borderId="15" xfId="1" applyNumberFormat="1" applyFont="1" applyFill="1" applyBorder="1" applyAlignment="1">
      <alignment horizontal="left" vertical="top" wrapText="1"/>
    </xf>
    <xf numFmtId="49" fontId="24" fillId="0" borderId="17" xfId="1" applyNumberFormat="1" applyFont="1" applyFill="1" applyBorder="1" applyAlignment="1">
      <alignment horizontal="left" vertical="top"/>
    </xf>
    <xf numFmtId="3" fontId="24" fillId="0" borderId="16" xfId="0" applyNumberFormat="1" applyFont="1" applyFill="1" applyBorder="1" applyAlignment="1">
      <alignment horizontal="right"/>
    </xf>
    <xf numFmtId="49" fontId="26" fillId="0" borderId="0" xfId="1" applyNumberFormat="1" applyFont="1" applyFill="1" applyBorder="1" applyAlignment="1">
      <alignment horizontal="left" vertical="top" wrapText="1"/>
    </xf>
    <xf numFmtId="49" fontId="24" fillId="0" borderId="0" xfId="1" applyNumberFormat="1" applyFont="1" applyFill="1" applyBorder="1" applyAlignment="1">
      <alignment horizontal="left" vertical="top" wrapText="1"/>
    </xf>
    <xf numFmtId="10" fontId="24" fillId="0" borderId="0" xfId="0" applyNumberFormat="1" applyFont="1" applyFill="1" applyBorder="1" applyAlignment="1">
      <alignment horizontal="right"/>
    </xf>
    <xf numFmtId="165" fontId="24" fillId="0" borderId="0" xfId="44" applyNumberFormat="1" applyFont="1" applyFill="1" applyBorder="1" applyAlignment="1">
      <alignment horizontal="right"/>
    </xf>
    <xf numFmtId="165" fontId="24" fillId="0" borderId="0" xfId="0" applyNumberFormat="1" applyFont="1" applyFill="1" applyBorder="1" applyAlignment="1">
      <alignment horizontal="right"/>
    </xf>
    <xf numFmtId="49" fontId="24" fillId="0" borderId="0" xfId="0" applyNumberFormat="1" applyFont="1" applyFill="1" applyBorder="1" applyAlignment="1">
      <alignment horizontal="left"/>
    </xf>
    <xf numFmtId="49" fontId="29" fillId="0" borderId="0" xfId="1" applyNumberFormat="1" applyFont="1" applyFill="1" applyAlignment="1">
      <alignment horizontal="left" vertical="top" wrapText="1"/>
    </xf>
    <xf numFmtId="49" fontId="22" fillId="0" borderId="0" xfId="0" applyNumberFormat="1" applyFont="1" applyFill="1" applyBorder="1" applyAlignment="1">
      <alignment horizontal="left" vertical="top" wrapText="1"/>
    </xf>
    <xf numFmtId="0" fontId="23" fillId="0" borderId="0" xfId="0" applyFont="1" applyFill="1" applyBorder="1" applyAlignment="1">
      <alignment horizontal="right"/>
    </xf>
    <xf numFmtId="0" fontId="23" fillId="0" borderId="0" xfId="0" applyFont="1" applyFill="1" applyBorder="1"/>
    <xf numFmtId="3" fontId="24" fillId="0" borderId="18" xfId="0" applyNumberFormat="1" applyFont="1" applyFill="1" applyBorder="1" applyAlignment="1">
      <alignment horizontal="right"/>
    </xf>
    <xf numFmtId="3" fontId="24" fillId="0" borderId="20" xfId="0" applyNumberFormat="1" applyFont="1" applyFill="1" applyBorder="1"/>
    <xf numFmtId="3" fontId="24" fillId="0" borderId="0" xfId="0" applyNumberFormat="1" applyFont="1" applyFill="1" applyBorder="1"/>
    <xf numFmtId="0" fontId="24" fillId="0" borderId="0" xfId="0" applyFont="1" applyFill="1" applyBorder="1"/>
    <xf numFmtId="49" fontId="24" fillId="0" borderId="3" xfId="1" applyNumberFormat="1" applyFont="1" applyFill="1" applyBorder="1" applyAlignment="1">
      <alignment horizontal="left" vertical="top" wrapText="1"/>
    </xf>
    <xf numFmtId="49" fontId="26" fillId="0" borderId="3" xfId="0" applyNumberFormat="1" applyFont="1" applyFill="1" applyBorder="1" applyAlignment="1">
      <alignment horizontal="left" wrapText="1"/>
    </xf>
    <xf numFmtId="164" fontId="24" fillId="0" borderId="0" xfId="43" applyNumberFormat="1" applyFont="1" applyFill="1" applyBorder="1"/>
    <xf numFmtId="1" fontId="24" fillId="0" borderId="0" xfId="0" applyNumberFormat="1" applyFont="1" applyFill="1" applyBorder="1"/>
    <xf numFmtId="3" fontId="30" fillId="0" borderId="0" xfId="0" applyNumberFormat="1" applyFont="1" applyFill="1" applyBorder="1" applyAlignment="1">
      <alignment horizontal="right"/>
    </xf>
    <xf numFmtId="164" fontId="24" fillId="0" borderId="0" xfId="43" applyNumberFormat="1" applyFont="1" applyFill="1" applyBorder="1" applyAlignment="1">
      <alignment horizontal="right"/>
    </xf>
    <xf numFmtId="49" fontId="26" fillId="0" borderId="14" xfId="1" applyNumberFormat="1" applyFont="1" applyFill="1" applyBorder="1" applyAlignment="1">
      <alignment horizontal="left" vertical="top" wrapText="1"/>
    </xf>
    <xf numFmtId="49" fontId="26" fillId="0" borderId="3" xfId="1" applyNumberFormat="1" applyFont="1" applyFill="1" applyBorder="1" applyAlignment="1">
      <alignment horizontal="left" vertical="top" wrapText="1"/>
    </xf>
    <xf numFmtId="3" fontId="24" fillId="0" borderId="0" xfId="0" applyNumberFormat="1" applyFont="1" applyFill="1" applyBorder="1" applyAlignment="1">
      <alignment horizontal="left"/>
    </xf>
    <xf numFmtId="49" fontId="24" fillId="0" borderId="17" xfId="1" applyNumberFormat="1" applyFont="1" applyFill="1" applyBorder="1" applyAlignment="1">
      <alignment horizontal="left" vertical="top" wrapText="1"/>
    </xf>
    <xf numFmtId="0" fontId="23" fillId="0" borderId="16" xfId="0" applyFont="1" applyFill="1" applyBorder="1" applyAlignment="1">
      <alignment horizontal="right"/>
    </xf>
    <xf numFmtId="0" fontId="23" fillId="0" borderId="16" xfId="0" applyFont="1" applyFill="1" applyBorder="1"/>
    <xf numFmtId="164" fontId="24" fillId="0" borderId="16" xfId="43" applyNumberFormat="1" applyFont="1" applyFill="1" applyBorder="1"/>
    <xf numFmtId="0" fontId="24" fillId="0" borderId="1" xfId="0" applyFont="1" applyFill="1" applyBorder="1" applyAlignment="1">
      <alignment horizontal="right" wrapText="1"/>
    </xf>
    <xf numFmtId="0" fontId="24" fillId="0" borderId="1" xfId="0" applyNumberFormat="1" applyFont="1" applyFill="1" applyBorder="1" applyAlignment="1">
      <alignment horizontal="right" wrapText="1"/>
    </xf>
    <xf numFmtId="164" fontId="26" fillId="0" borderId="13" xfId="0" applyNumberFormat="1" applyFont="1" applyFill="1" applyBorder="1" applyAlignment="1">
      <alignment horizontal="right"/>
    </xf>
    <xf numFmtId="164" fontId="26" fillId="0" borderId="1" xfId="0" applyNumberFormat="1" applyFont="1" applyFill="1" applyBorder="1" applyAlignment="1">
      <alignment horizontal="right"/>
    </xf>
    <xf numFmtId="164" fontId="26" fillId="0" borderId="19" xfId="0" applyNumberFormat="1" applyFont="1" applyFill="1" applyBorder="1" applyAlignment="1">
      <alignment horizontal="right"/>
    </xf>
    <xf numFmtId="164" fontId="26" fillId="0" borderId="21" xfId="0" applyNumberFormat="1" applyFont="1" applyFill="1" applyBorder="1" applyAlignment="1">
      <alignment horizontal="right"/>
    </xf>
    <xf numFmtId="164" fontId="26" fillId="0" borderId="2" xfId="0" applyNumberFormat="1" applyFont="1" applyFill="1" applyBorder="1" applyAlignment="1">
      <alignment horizontal="right"/>
    </xf>
    <xf numFmtId="164" fontId="24" fillId="0" borderId="14" xfId="0" applyNumberFormat="1" applyFont="1" applyFill="1" applyBorder="1" applyAlignment="1">
      <alignment horizontal="right"/>
    </xf>
    <xf numFmtId="164" fontId="24" fillId="0" borderId="3" xfId="0" applyNumberFormat="1" applyFont="1" applyFill="1" applyBorder="1" applyAlignment="1">
      <alignment horizontal="right"/>
    </xf>
    <xf numFmtId="164" fontId="24" fillId="0" borderId="22" xfId="0" applyNumberFormat="1" applyFont="1" applyFill="1" applyBorder="1" applyAlignment="1">
      <alignment horizontal="right"/>
    </xf>
    <xf numFmtId="164" fontId="24" fillId="0" borderId="23" xfId="0" applyNumberFormat="1" applyFont="1" applyFill="1" applyBorder="1" applyAlignment="1">
      <alignment horizontal="right"/>
    </xf>
    <xf numFmtId="164" fontId="24" fillId="0" borderId="13" xfId="0" applyNumberFormat="1" applyFont="1" applyFill="1" applyBorder="1" applyAlignment="1">
      <alignment horizontal="right"/>
    </xf>
    <xf numFmtId="164" fontId="24" fillId="0" borderId="2" xfId="0" applyNumberFormat="1" applyFont="1" applyFill="1" applyBorder="1" applyAlignment="1">
      <alignment horizontal="right"/>
    </xf>
    <xf numFmtId="164" fontId="24" fillId="0" borderId="15" xfId="0" applyNumberFormat="1" applyFont="1" applyFill="1" applyBorder="1" applyAlignment="1">
      <alignment horizontal="right"/>
    </xf>
    <xf numFmtId="164" fontId="24" fillId="0" borderId="17" xfId="0" applyNumberFormat="1" applyFont="1" applyFill="1" applyBorder="1" applyAlignment="1">
      <alignment horizontal="right"/>
    </xf>
    <xf numFmtId="49" fontId="24" fillId="0" borderId="14" xfId="1" applyNumberFormat="1" applyFont="1" applyFill="1" applyBorder="1" applyAlignment="1">
      <alignment horizontal="left" vertical="top" wrapText="1"/>
    </xf>
    <xf numFmtId="49" fontId="24" fillId="0" borderId="3" xfId="1" applyNumberFormat="1" applyFont="1" applyFill="1" applyBorder="1" applyAlignment="1">
      <alignment horizontal="left" vertical="top" wrapText="1"/>
    </xf>
    <xf numFmtId="49" fontId="26" fillId="0" borderId="14" xfId="1" applyNumberFormat="1" applyFont="1" applyFill="1" applyBorder="1" applyAlignment="1">
      <alignment horizontal="left" vertical="top" wrapText="1"/>
    </xf>
    <xf numFmtId="49" fontId="26" fillId="0" borderId="3" xfId="1" applyNumberFormat="1" applyFont="1" applyFill="1" applyBorder="1" applyAlignment="1">
      <alignment horizontal="left" vertical="top" wrapText="1"/>
    </xf>
    <xf numFmtId="49" fontId="26" fillId="0" borderId="13" xfId="0" applyNumberFormat="1" applyFont="1" applyFill="1" applyBorder="1" applyAlignment="1">
      <alignment horizontal="left" wrapText="1"/>
    </xf>
    <xf numFmtId="49" fontId="26" fillId="0" borderId="2" xfId="0" applyNumberFormat="1" applyFont="1" applyFill="1" applyBorder="1" applyAlignment="1">
      <alignment horizontal="left" wrapText="1"/>
    </xf>
    <xf numFmtId="49" fontId="26" fillId="0" borderId="14" xfId="0" applyNumberFormat="1" applyFont="1" applyFill="1" applyBorder="1" applyAlignment="1">
      <alignment horizontal="left" wrapText="1"/>
    </xf>
    <xf numFmtId="49" fontId="26" fillId="0" borderId="3" xfId="0" applyNumberFormat="1" applyFont="1" applyFill="1" applyBorder="1" applyAlignment="1">
      <alignment horizontal="left" wrapText="1"/>
    </xf>
    <xf numFmtId="49" fontId="22" fillId="0" borderId="0" xfId="0" applyNumberFormat="1" applyFont="1" applyFill="1" applyBorder="1" applyAlignment="1">
      <alignment horizontal="left" vertical="top" wrapText="1"/>
    </xf>
    <xf numFmtId="49" fontId="26" fillId="0" borderId="13" xfId="0" applyNumberFormat="1" applyFont="1" applyFill="1" applyBorder="1" applyAlignment="1">
      <alignment horizontal="left" vertical="top"/>
    </xf>
    <xf numFmtId="49" fontId="26" fillId="0" borderId="2" xfId="0" applyNumberFormat="1" applyFont="1" applyFill="1" applyBorder="1" applyAlignment="1">
      <alignment horizontal="left" vertical="top"/>
    </xf>
    <xf numFmtId="49" fontId="26" fillId="0" borderId="19" xfId="0" applyNumberFormat="1" applyFont="1" applyFill="1" applyBorder="1" applyAlignment="1">
      <alignment horizontal="left" wrapText="1"/>
    </xf>
    <xf numFmtId="49" fontId="26" fillId="0" borderId="21" xfId="0" applyNumberFormat="1" applyFont="1" applyFill="1" applyBorder="1" applyAlignment="1">
      <alignment horizontal="left" wrapText="1"/>
    </xf>
    <xf numFmtId="49" fontId="24" fillId="0" borderId="22" xfId="0" applyNumberFormat="1" applyFont="1" applyFill="1" applyBorder="1" applyAlignment="1">
      <alignment horizontal="left" vertical="top"/>
    </xf>
    <xf numFmtId="49" fontId="24" fillId="0" borderId="23" xfId="0" applyNumberFormat="1" applyFont="1" applyFill="1" applyBorder="1" applyAlignment="1">
      <alignment horizontal="left" vertical="top"/>
    </xf>
  </cellXfs>
  <cellStyles count="45">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Komma" xfId="44" builtinId="3"/>
    <cellStyle name="Linked Cell" xfId="36" xr:uid="{00000000-0005-0000-0000-000023000000}"/>
    <cellStyle name="Normal_FEUIL" xfId="37" xr:uid="{00000000-0005-0000-0000-000024000000}"/>
    <cellStyle name="Note" xfId="38" xr:uid="{00000000-0005-0000-0000-000025000000}"/>
    <cellStyle name="Output" xfId="39" xr:uid="{00000000-0005-0000-0000-000026000000}"/>
    <cellStyle name="Prozent" xfId="43" builtinId="5"/>
    <cellStyle name="Standard" xfId="0" builtinId="0"/>
    <cellStyle name="Standard_UV_AA_2_1" xfId="1" xr:uid="{00000000-0005-0000-0000-000029000000}"/>
    <cellStyle name="Title" xfId="40" xr:uid="{00000000-0005-0000-0000-00002A000000}"/>
    <cellStyle name="Total" xfId="41" xr:uid="{00000000-0005-0000-0000-00002B000000}"/>
    <cellStyle name="Warning Text" xfId="42"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25816052861763"/>
          <c:y val="5.1400554097404488E-2"/>
          <c:w val="0.57686543265728574"/>
          <c:h val="0.81024819884091681"/>
        </c:manualLayout>
      </c:layout>
      <c:lineChart>
        <c:grouping val="standard"/>
        <c:varyColors val="0"/>
        <c:ser>
          <c:idx val="0"/>
          <c:order val="0"/>
          <c:tx>
            <c:strRef>
              <c:f>BV_PP_6!$A$122:$C$122</c:f>
              <c:strCache>
                <c:ptCount val="3"/>
                <c:pt idx="0">
                  <c:v>Rentes de vieillesse</c:v>
                </c:pt>
                <c:pt idx="2">
                  <c:v>Altersrenten</c:v>
                </c:pt>
              </c:strCache>
            </c:strRef>
          </c:tx>
          <c:marker>
            <c:symbol val="none"/>
          </c:marker>
          <c:cat>
            <c:numRef>
              <c:f>BV_PP_6!$AA$118:$BD$118</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BV_PP_6!$AA$126:$BD$126</c:f>
              <c:numCache>
                <c:formatCode>#,##0</c:formatCode>
                <c:ptCount val="30"/>
                <c:pt idx="0">
                  <c:v>20318.578403906187</c:v>
                </c:pt>
                <c:pt idx="1">
                  <c:v>21495.223986253397</c:v>
                </c:pt>
                <c:pt idx="2">
                  <c:v>22671.86956860061</c:v>
                </c:pt>
                <c:pt idx="3">
                  <c:v>23849.442395360522</c:v>
                </c:pt>
                <c:pt idx="4">
                  <c:v>25027.015222120433</c:v>
                </c:pt>
                <c:pt idx="5">
                  <c:v>26018.536879211351</c:v>
                </c:pt>
                <c:pt idx="6">
                  <c:v>27010.058536302266</c:v>
                </c:pt>
                <c:pt idx="7">
                  <c:v>27626.991115735138</c:v>
                </c:pt>
                <c:pt idx="8">
                  <c:v>28243.923695168007</c:v>
                </c:pt>
                <c:pt idx="9">
                  <c:v>28755.946444111818</c:v>
                </c:pt>
                <c:pt idx="10">
                  <c:v>29267.969193055633</c:v>
                </c:pt>
                <c:pt idx="11">
                  <c:v>29352.90788136427</c:v>
                </c:pt>
                <c:pt idx="12">
                  <c:v>29437.846569672911</c:v>
                </c:pt>
                <c:pt idx="13">
                  <c:v>30339.475398285194</c:v>
                </c:pt>
                <c:pt idx="14">
                  <c:v>30522.174207895026</c:v>
                </c:pt>
                <c:pt idx="15">
                  <c:v>30768.298586031244</c:v>
                </c:pt>
                <c:pt idx="16">
                  <c:v>30752.084470289745</c:v>
                </c:pt>
                <c:pt idx="17">
                  <c:v>30629.877071547995</c:v>
                </c:pt>
                <c:pt idx="18">
                  <c:v>30397.033621402472</c:v>
                </c:pt>
                <c:pt idx="19">
                  <c:v>30233.013284441444</c:v>
                </c:pt>
                <c:pt idx="20">
                  <c:v>30057.997342427308</c:v>
                </c:pt>
                <c:pt idx="21">
                  <c:v>29943.615185311697</c:v>
                </c:pt>
                <c:pt idx="22">
                  <c:v>29783.204247201858</c:v>
                </c:pt>
                <c:pt idx="23">
                  <c:v>29471.202735792125</c:v>
                </c:pt>
                <c:pt idx="24">
                  <c:v>29451.130706048647</c:v>
                </c:pt>
                <c:pt idx="25">
                  <c:v>29118.629404667532</c:v>
                </c:pt>
                <c:pt idx="26">
                  <c:v>28947.073084600415</c:v>
                </c:pt>
                <c:pt idx="27">
                  <c:v>28972.791372469623</c:v>
                </c:pt>
                <c:pt idx="28">
                  <c:v>28617.765389258948</c:v>
                </c:pt>
                <c:pt idx="29">
                  <c:v>28267.862604372433</c:v>
                </c:pt>
              </c:numCache>
            </c:numRef>
          </c:val>
          <c:smooth val="0"/>
          <c:extLst>
            <c:ext xmlns:c16="http://schemas.microsoft.com/office/drawing/2014/chart" uri="{C3380CC4-5D6E-409C-BE32-E72D297353CC}">
              <c16:uniqueId val="{00000000-27C0-4796-AE45-AD42ACF62B37}"/>
            </c:ext>
          </c:extLst>
        </c:ser>
        <c:ser>
          <c:idx val="1"/>
          <c:order val="1"/>
          <c:tx>
            <c:strRef>
              <c:f>BV_PP_6!$A$127:$D$127</c:f>
              <c:strCache>
                <c:ptCount val="4"/>
                <c:pt idx="0">
                  <c:v>Rentes d'invalidité</c:v>
                </c:pt>
                <c:pt idx="2">
                  <c:v>Invalidenrenten</c:v>
                </c:pt>
              </c:strCache>
            </c:strRef>
          </c:tx>
          <c:marker>
            <c:symbol val="none"/>
          </c:marker>
          <c:cat>
            <c:numRef>
              <c:f>BV_PP_6!$AA$118:$BD$118</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BV_PP_6!$AA$131:$BD$131</c:f>
              <c:numCache>
                <c:formatCode>#,##0</c:formatCode>
                <c:ptCount val="30"/>
                <c:pt idx="0">
                  <c:v>13515.520570325263</c:v>
                </c:pt>
                <c:pt idx="1">
                  <c:v>14050.947124071332</c:v>
                </c:pt>
                <c:pt idx="2">
                  <c:v>14586.373677817401</c:v>
                </c:pt>
                <c:pt idx="3">
                  <c:v>14940.988096047273</c:v>
                </c:pt>
                <c:pt idx="4">
                  <c:v>15295.602514277145</c:v>
                </c:pt>
                <c:pt idx="5">
                  <c:v>16027.568401513396</c:v>
                </c:pt>
                <c:pt idx="6">
                  <c:v>16759.534288749648</c:v>
                </c:pt>
                <c:pt idx="7">
                  <c:v>16540.424289461844</c:v>
                </c:pt>
                <c:pt idx="8">
                  <c:v>16321.314290174041</c:v>
                </c:pt>
                <c:pt idx="9">
                  <c:v>16604.667838005083</c:v>
                </c:pt>
                <c:pt idx="10">
                  <c:v>16888.021385836128</c:v>
                </c:pt>
                <c:pt idx="11">
                  <c:v>16772.637765748048</c:v>
                </c:pt>
                <c:pt idx="12">
                  <c:v>16657.254145659968</c:v>
                </c:pt>
                <c:pt idx="13">
                  <c:v>16759.767865577971</c:v>
                </c:pt>
                <c:pt idx="14">
                  <c:v>16677.413133141446</c:v>
                </c:pt>
                <c:pt idx="15">
                  <c:v>16899.234883375426</c:v>
                </c:pt>
                <c:pt idx="16">
                  <c:v>16758.339107564614</c:v>
                </c:pt>
                <c:pt idx="17">
                  <c:v>16677.060383136039</c:v>
                </c:pt>
                <c:pt idx="18">
                  <c:v>16425.058011609832</c:v>
                </c:pt>
                <c:pt idx="19">
                  <c:v>16417.431643950687</c:v>
                </c:pt>
                <c:pt idx="20">
                  <c:v>16431.193290125808</c:v>
                </c:pt>
                <c:pt idx="21">
                  <c:v>15914.68247942418</c:v>
                </c:pt>
                <c:pt idx="22">
                  <c:v>15959.178263750828</c:v>
                </c:pt>
                <c:pt idx="23">
                  <c:v>16468.062896624855</c:v>
                </c:pt>
                <c:pt idx="24">
                  <c:v>16585.004184100417</c:v>
                </c:pt>
                <c:pt idx="25">
                  <c:v>16794.672850979656</c:v>
                </c:pt>
                <c:pt idx="26">
                  <c:v>17012.459182426181</c:v>
                </c:pt>
                <c:pt idx="27">
                  <c:v>17105.22963133355</c:v>
                </c:pt>
                <c:pt idx="28">
                  <c:v>17273.418173699487</c:v>
                </c:pt>
                <c:pt idx="29">
                  <c:v>17324.562265938526</c:v>
                </c:pt>
              </c:numCache>
            </c:numRef>
          </c:val>
          <c:smooth val="0"/>
          <c:extLst>
            <c:ext xmlns:c16="http://schemas.microsoft.com/office/drawing/2014/chart" uri="{C3380CC4-5D6E-409C-BE32-E72D297353CC}">
              <c16:uniqueId val="{00000001-27C0-4796-AE45-AD42ACF62B37}"/>
            </c:ext>
          </c:extLst>
        </c:ser>
        <c:ser>
          <c:idx val="2"/>
          <c:order val="2"/>
          <c:tx>
            <c:strRef>
              <c:f>BV_PP_6!$A$132:$D$132</c:f>
              <c:strCache>
                <c:ptCount val="4"/>
                <c:pt idx="0">
                  <c:v>Rentes de veuves et de veufs</c:v>
                </c:pt>
                <c:pt idx="2">
                  <c:v>Witwen- und Witwerrenten</c:v>
                </c:pt>
              </c:strCache>
            </c:strRef>
          </c:tx>
          <c:marker>
            <c:symbol val="none"/>
          </c:marker>
          <c:cat>
            <c:numRef>
              <c:f>BV_PP_6!$AA$118:$BD$118</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BV_PP_6!$AA$136:$BD$136</c:f>
              <c:numCache>
                <c:formatCode>#,##0</c:formatCode>
                <c:ptCount val="30"/>
                <c:pt idx="0">
                  <c:v>11697.651289113304</c:v>
                </c:pt>
                <c:pt idx="1">
                  <c:v>12365.232409166481</c:v>
                </c:pt>
                <c:pt idx="2">
                  <c:v>13032.81352921966</c:v>
                </c:pt>
                <c:pt idx="3">
                  <c:v>13568.722122171377</c:v>
                </c:pt>
                <c:pt idx="4">
                  <c:v>14104.630715123094</c:v>
                </c:pt>
                <c:pt idx="5">
                  <c:v>14599.936414931908</c:v>
                </c:pt>
                <c:pt idx="6">
                  <c:v>15095.242114740722</c:v>
                </c:pt>
                <c:pt idx="7">
                  <c:v>15425.310268535086</c:v>
                </c:pt>
                <c:pt idx="8">
                  <c:v>15755.37842232945</c:v>
                </c:pt>
                <c:pt idx="9">
                  <c:v>16208.650893915496</c:v>
                </c:pt>
                <c:pt idx="10">
                  <c:v>16661.923365501541</c:v>
                </c:pt>
                <c:pt idx="11">
                  <c:v>16893.587073285998</c:v>
                </c:pt>
                <c:pt idx="12">
                  <c:v>17125.250781070456</c:v>
                </c:pt>
                <c:pt idx="13">
                  <c:v>17563.642030384883</c:v>
                </c:pt>
                <c:pt idx="14">
                  <c:v>17895.932668689496</c:v>
                </c:pt>
                <c:pt idx="15">
                  <c:v>18195.015132633078</c:v>
                </c:pt>
                <c:pt idx="16">
                  <c:v>18438.555749403382</c:v>
                </c:pt>
                <c:pt idx="17">
                  <c:v>18692.855829349028</c:v>
                </c:pt>
                <c:pt idx="18">
                  <c:v>18700.069369638655</c:v>
                </c:pt>
                <c:pt idx="19">
                  <c:v>18980.449022451121</c:v>
                </c:pt>
                <c:pt idx="20">
                  <c:v>19097.713599394534</c:v>
                </c:pt>
                <c:pt idx="21">
                  <c:v>19265.806318733434</c:v>
                </c:pt>
                <c:pt idx="22">
                  <c:v>19441.273717422311</c:v>
                </c:pt>
                <c:pt idx="23">
                  <c:v>19640.403466249118</c:v>
                </c:pt>
                <c:pt idx="24">
                  <c:v>19780.162968321169</c:v>
                </c:pt>
                <c:pt idx="25">
                  <c:v>19888.263500218916</c:v>
                </c:pt>
                <c:pt idx="26">
                  <c:v>20008.081823225821</c:v>
                </c:pt>
                <c:pt idx="27">
                  <c:v>20256.43218400453</c:v>
                </c:pt>
                <c:pt idx="28">
                  <c:v>20125.772101816983</c:v>
                </c:pt>
                <c:pt idx="29">
                  <c:v>20473.019511840917</c:v>
                </c:pt>
              </c:numCache>
            </c:numRef>
          </c:val>
          <c:smooth val="0"/>
          <c:extLst>
            <c:ext xmlns:c16="http://schemas.microsoft.com/office/drawing/2014/chart" uri="{C3380CC4-5D6E-409C-BE32-E72D297353CC}">
              <c16:uniqueId val="{00000002-27C0-4796-AE45-AD42ACF62B37}"/>
            </c:ext>
          </c:extLst>
        </c:ser>
        <c:ser>
          <c:idx val="3"/>
          <c:order val="3"/>
          <c:tx>
            <c:strRef>
              <c:f>BV_PP_6!$A$137:$D$137</c:f>
              <c:strCache>
                <c:ptCount val="4"/>
                <c:pt idx="0">
                  <c:v>Rentes pour enfants et orphelins</c:v>
                </c:pt>
                <c:pt idx="2">
                  <c:v>Waisen- und Kinderrenten</c:v>
                </c:pt>
              </c:strCache>
            </c:strRef>
          </c:tx>
          <c:marker>
            <c:symbol val="none"/>
          </c:marker>
          <c:cat>
            <c:numRef>
              <c:f>BV_PP_6!$AA$118:$BD$118</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BV_PP_6!$AA$140:$BD$140</c:f>
              <c:numCache>
                <c:formatCode>#,##0</c:formatCode>
                <c:ptCount val="30"/>
                <c:pt idx="0">
                  <c:v>3616.6954481769899</c:v>
                </c:pt>
                <c:pt idx="1">
                  <c:v>3688.760071516117</c:v>
                </c:pt>
                <c:pt idx="2">
                  <c:v>3760.8246948552442</c:v>
                </c:pt>
                <c:pt idx="3">
                  <c:v>3845.44664620811</c:v>
                </c:pt>
                <c:pt idx="4">
                  <c:v>3930.0685975609758</c:v>
                </c:pt>
                <c:pt idx="5">
                  <c:v>3915.6597374131925</c:v>
                </c:pt>
                <c:pt idx="6">
                  <c:v>3901.2508772654091</c:v>
                </c:pt>
                <c:pt idx="7">
                  <c:v>3995.9166623064893</c:v>
                </c:pt>
                <c:pt idx="8">
                  <c:v>4090.58244734757</c:v>
                </c:pt>
                <c:pt idx="9">
                  <c:v>4074.149579593508</c:v>
                </c:pt>
                <c:pt idx="10">
                  <c:v>4057.7167118394464</c:v>
                </c:pt>
                <c:pt idx="11">
                  <c:v>4060.0705112693727</c:v>
                </c:pt>
                <c:pt idx="12">
                  <c:v>4062.424310699299</c:v>
                </c:pt>
                <c:pt idx="13">
                  <c:v>4273.7032585650431</c:v>
                </c:pt>
                <c:pt idx="14">
                  <c:v>4263.2083200266597</c:v>
                </c:pt>
                <c:pt idx="15">
                  <c:v>4318.217603527004</c:v>
                </c:pt>
                <c:pt idx="16">
                  <c:v>4325.0701656907586</c:v>
                </c:pt>
                <c:pt idx="17">
                  <c:v>4458.5782697215618</c:v>
                </c:pt>
                <c:pt idx="18">
                  <c:v>4472.3667147498936</c:v>
                </c:pt>
                <c:pt idx="19">
                  <c:v>4713.5124771399924</c:v>
                </c:pt>
                <c:pt idx="20">
                  <c:v>4517.6758207970242</c:v>
                </c:pt>
                <c:pt idx="21">
                  <c:v>4621.4661109097497</c:v>
                </c:pt>
                <c:pt idx="22">
                  <c:v>4643.6314363143638</c:v>
                </c:pt>
                <c:pt idx="23">
                  <c:v>4641.0397794407254</c:v>
                </c:pt>
                <c:pt idx="24">
                  <c:v>4761.8100933726591</c:v>
                </c:pt>
                <c:pt idx="25">
                  <c:v>4862.0249174671108</c:v>
                </c:pt>
                <c:pt idx="26">
                  <c:v>4878.906642548488</c:v>
                </c:pt>
                <c:pt idx="27">
                  <c:v>4834.7645334968984</c:v>
                </c:pt>
                <c:pt idx="28">
                  <c:v>4937.3227257004492</c:v>
                </c:pt>
                <c:pt idx="29">
                  <c:v>4930.7538427342834</c:v>
                </c:pt>
              </c:numCache>
            </c:numRef>
          </c:val>
          <c:smooth val="0"/>
          <c:extLst>
            <c:ext xmlns:c16="http://schemas.microsoft.com/office/drawing/2014/chart" uri="{C3380CC4-5D6E-409C-BE32-E72D297353CC}">
              <c16:uniqueId val="{00000003-27C0-4796-AE45-AD42ACF62B37}"/>
            </c:ext>
          </c:extLst>
        </c:ser>
        <c:dLbls>
          <c:showLegendKey val="0"/>
          <c:showVal val="0"/>
          <c:showCatName val="0"/>
          <c:showSerName val="0"/>
          <c:showPercent val="0"/>
          <c:showBubbleSize val="0"/>
        </c:dLbls>
        <c:smooth val="0"/>
        <c:axId val="694130880"/>
        <c:axId val="694130488"/>
      </c:lineChart>
      <c:catAx>
        <c:axId val="694130880"/>
        <c:scaling>
          <c:orientation val="minMax"/>
        </c:scaling>
        <c:delete val="0"/>
        <c:axPos val="b"/>
        <c:numFmt formatCode="General" sourceLinked="1"/>
        <c:majorTickMark val="out"/>
        <c:minorTickMark val="none"/>
        <c:tickLblPos val="nextTo"/>
        <c:crossAx val="694130488"/>
        <c:crosses val="autoZero"/>
        <c:auto val="1"/>
        <c:lblAlgn val="ctr"/>
        <c:lblOffset val="100"/>
        <c:tickLblSkip val="2"/>
        <c:tickMarkSkip val="1"/>
        <c:noMultiLvlLbl val="0"/>
      </c:catAx>
      <c:valAx>
        <c:axId val="694130488"/>
        <c:scaling>
          <c:orientation val="minMax"/>
        </c:scaling>
        <c:delete val="0"/>
        <c:axPos val="l"/>
        <c:majorGridlines/>
        <c:title>
          <c:tx>
            <c:rich>
              <a:bodyPr/>
              <a:lstStyle/>
              <a:p>
                <a:pPr>
                  <a:defRPr b="0"/>
                </a:pPr>
                <a:r>
                  <a:rPr lang="en-US" b="0"/>
                  <a:t>en francs / in Franken</a:t>
                </a:r>
              </a:p>
            </c:rich>
          </c:tx>
          <c:overlay val="0"/>
        </c:title>
        <c:numFmt formatCode="#,##0" sourceLinked="1"/>
        <c:majorTickMark val="out"/>
        <c:minorTickMark val="none"/>
        <c:tickLblPos val="nextTo"/>
        <c:crossAx val="694130880"/>
        <c:crosses val="autoZero"/>
        <c:crossBetween val="between"/>
      </c:valAx>
      <c:spPr>
        <a:solidFill>
          <a:schemeClr val="bg1"/>
        </a:solidFill>
      </c:spPr>
    </c:plotArea>
    <c:legend>
      <c:legendPos val="r"/>
      <c:layout>
        <c:manualLayout>
          <c:xMode val="edge"/>
          <c:yMode val="edge"/>
          <c:x val="0.7191994996873089"/>
          <c:y val="9.1057159521726508E-2"/>
          <c:w val="0.26829268292682928"/>
          <c:h val="0.87807086614173646"/>
        </c:manualLayout>
      </c:layout>
      <c:overlay val="0"/>
      <c:spPr>
        <a:solidFill>
          <a:schemeClr val="bg1"/>
        </a:solidFill>
      </c:spPr>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9471520093816"/>
          <c:y val="5.1400554097404488E-2"/>
          <c:w val="0.5967289350320909"/>
          <c:h val="0.81024819884091681"/>
        </c:manualLayout>
      </c:layout>
      <c:lineChart>
        <c:grouping val="standard"/>
        <c:varyColors val="0"/>
        <c:ser>
          <c:idx val="0"/>
          <c:order val="0"/>
          <c:tx>
            <c:strRef>
              <c:f>BV_PP_6!$A$122:$C$122</c:f>
              <c:strCache>
                <c:ptCount val="3"/>
                <c:pt idx="0">
                  <c:v>Rentes de vieillesse</c:v>
                </c:pt>
                <c:pt idx="2">
                  <c:v>Altersrenten</c:v>
                </c:pt>
              </c:strCache>
            </c:strRef>
          </c:tx>
          <c:marker>
            <c:symbol val="none"/>
          </c:marker>
          <c:cat>
            <c:numRef>
              <c:f>BV_PP_6!$AA$118:$BD$118</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BV_PP_6!$AA$123:$BD$123</c:f>
              <c:numCache>
                <c:formatCode>#,##0</c:formatCode>
                <c:ptCount val="30"/>
                <c:pt idx="0">
                  <c:v>312325</c:v>
                </c:pt>
                <c:pt idx="1">
                  <c:v>320058.5</c:v>
                </c:pt>
                <c:pt idx="2">
                  <c:v>327792</c:v>
                </c:pt>
                <c:pt idx="3">
                  <c:v>340185.5</c:v>
                </c:pt>
                <c:pt idx="4">
                  <c:v>352579</c:v>
                </c:pt>
                <c:pt idx="5">
                  <c:v>365830</c:v>
                </c:pt>
                <c:pt idx="6">
                  <c:v>379081</c:v>
                </c:pt>
                <c:pt idx="7">
                  <c:v>396080.5</c:v>
                </c:pt>
                <c:pt idx="8">
                  <c:v>413080</c:v>
                </c:pt>
                <c:pt idx="9">
                  <c:v>425192</c:v>
                </c:pt>
                <c:pt idx="10">
                  <c:v>437304</c:v>
                </c:pt>
                <c:pt idx="11">
                  <c:v>455437</c:v>
                </c:pt>
                <c:pt idx="12">
                  <c:v>473570</c:v>
                </c:pt>
                <c:pt idx="13">
                  <c:v>488218</c:v>
                </c:pt>
                <c:pt idx="14">
                  <c:v>507256</c:v>
                </c:pt>
                <c:pt idx="15">
                  <c:v>528866</c:v>
                </c:pt>
                <c:pt idx="16">
                  <c:v>553378</c:v>
                </c:pt>
                <c:pt idx="17">
                  <c:v>577165</c:v>
                </c:pt>
                <c:pt idx="18">
                  <c:v>599856</c:v>
                </c:pt>
                <c:pt idx="19">
                  <c:v>621780</c:v>
                </c:pt>
                <c:pt idx="20">
                  <c:v>645702</c:v>
                </c:pt>
                <c:pt idx="21">
                  <c:v>670411</c:v>
                </c:pt>
                <c:pt idx="22">
                  <c:v>696176</c:v>
                </c:pt>
                <c:pt idx="23">
                  <c:v>720815</c:v>
                </c:pt>
                <c:pt idx="24">
                  <c:v>744977</c:v>
                </c:pt>
                <c:pt idx="25">
                  <c:v>773299</c:v>
                </c:pt>
                <c:pt idx="26">
                  <c:v>798554</c:v>
                </c:pt>
                <c:pt idx="27">
                  <c:v>819887</c:v>
                </c:pt>
                <c:pt idx="28">
                  <c:v>842357</c:v>
                </c:pt>
                <c:pt idx="29">
                  <c:v>869722</c:v>
                </c:pt>
              </c:numCache>
            </c:numRef>
          </c:val>
          <c:smooth val="0"/>
          <c:extLst>
            <c:ext xmlns:c16="http://schemas.microsoft.com/office/drawing/2014/chart" uri="{C3380CC4-5D6E-409C-BE32-E72D297353CC}">
              <c16:uniqueId val="{00000000-E233-4C80-853F-07D1E5D1B12B}"/>
            </c:ext>
          </c:extLst>
        </c:ser>
        <c:ser>
          <c:idx val="1"/>
          <c:order val="1"/>
          <c:tx>
            <c:strRef>
              <c:f>BV_PP_6!$A$127:$D$127</c:f>
              <c:strCache>
                <c:ptCount val="4"/>
                <c:pt idx="0">
                  <c:v>Rentes d'invalidité</c:v>
                </c:pt>
                <c:pt idx="2">
                  <c:v>Invalidenrenten</c:v>
                </c:pt>
              </c:strCache>
            </c:strRef>
          </c:tx>
          <c:marker>
            <c:symbol val="none"/>
          </c:marker>
          <c:cat>
            <c:numRef>
              <c:f>BV_PP_6!$AA$118:$BD$118</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BV_PP_6!$AA$128:$BD$128</c:f>
              <c:numCache>
                <c:formatCode>#,##0</c:formatCode>
                <c:ptCount val="30"/>
                <c:pt idx="0">
                  <c:v>60597</c:v>
                </c:pt>
                <c:pt idx="1">
                  <c:v>65179</c:v>
                </c:pt>
                <c:pt idx="2">
                  <c:v>69761</c:v>
                </c:pt>
                <c:pt idx="3">
                  <c:v>74892</c:v>
                </c:pt>
                <c:pt idx="4">
                  <c:v>80023</c:v>
                </c:pt>
                <c:pt idx="5">
                  <c:v>86134.5</c:v>
                </c:pt>
                <c:pt idx="6">
                  <c:v>92246</c:v>
                </c:pt>
                <c:pt idx="7">
                  <c:v>97375</c:v>
                </c:pt>
                <c:pt idx="8">
                  <c:v>102504</c:v>
                </c:pt>
                <c:pt idx="9">
                  <c:v>110169.5</c:v>
                </c:pt>
                <c:pt idx="10">
                  <c:v>117835</c:v>
                </c:pt>
                <c:pt idx="11">
                  <c:v>124769.5</c:v>
                </c:pt>
                <c:pt idx="12">
                  <c:v>131704</c:v>
                </c:pt>
                <c:pt idx="13">
                  <c:v>133371</c:v>
                </c:pt>
                <c:pt idx="14">
                  <c:v>134804</c:v>
                </c:pt>
                <c:pt idx="15">
                  <c:v>134620</c:v>
                </c:pt>
                <c:pt idx="16">
                  <c:v>134217</c:v>
                </c:pt>
                <c:pt idx="17">
                  <c:v>133895</c:v>
                </c:pt>
                <c:pt idx="18">
                  <c:v>133163</c:v>
                </c:pt>
                <c:pt idx="19">
                  <c:v>132139</c:v>
                </c:pt>
                <c:pt idx="20">
                  <c:v>131150</c:v>
                </c:pt>
                <c:pt idx="21">
                  <c:v>131708</c:v>
                </c:pt>
                <c:pt idx="22">
                  <c:v>128265</c:v>
                </c:pt>
                <c:pt idx="23">
                  <c:v>120706</c:v>
                </c:pt>
                <c:pt idx="24">
                  <c:v>119500</c:v>
                </c:pt>
                <c:pt idx="25">
                  <c:v>117286</c:v>
                </c:pt>
                <c:pt idx="26">
                  <c:v>114534</c:v>
                </c:pt>
                <c:pt idx="27">
                  <c:v>113029</c:v>
                </c:pt>
                <c:pt idx="28">
                  <c:v>111975</c:v>
                </c:pt>
                <c:pt idx="29">
                  <c:v>111883</c:v>
                </c:pt>
              </c:numCache>
            </c:numRef>
          </c:val>
          <c:smooth val="0"/>
          <c:extLst>
            <c:ext xmlns:c16="http://schemas.microsoft.com/office/drawing/2014/chart" uri="{C3380CC4-5D6E-409C-BE32-E72D297353CC}">
              <c16:uniqueId val="{00000001-E233-4C80-853F-07D1E5D1B12B}"/>
            </c:ext>
          </c:extLst>
        </c:ser>
        <c:ser>
          <c:idx val="2"/>
          <c:order val="2"/>
          <c:tx>
            <c:strRef>
              <c:f>BV_PP_6!$A$132:$D$132</c:f>
              <c:strCache>
                <c:ptCount val="4"/>
                <c:pt idx="0">
                  <c:v>Rentes de veuves et de veufs</c:v>
                </c:pt>
                <c:pt idx="2">
                  <c:v>Witwen- und Witwerrenten</c:v>
                </c:pt>
              </c:strCache>
            </c:strRef>
          </c:tx>
          <c:marker>
            <c:symbol val="none"/>
          </c:marker>
          <c:cat>
            <c:numRef>
              <c:f>BV_PP_6!$AA$118:$BD$118</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BV_PP_6!$AA$133:$BD$133</c:f>
              <c:numCache>
                <c:formatCode>#,##0</c:formatCode>
                <c:ptCount val="30"/>
                <c:pt idx="0">
                  <c:v>130710</c:v>
                </c:pt>
                <c:pt idx="1">
                  <c:v>130871</c:v>
                </c:pt>
                <c:pt idx="2">
                  <c:v>131032</c:v>
                </c:pt>
                <c:pt idx="3">
                  <c:v>133756</c:v>
                </c:pt>
                <c:pt idx="4">
                  <c:v>136480</c:v>
                </c:pt>
                <c:pt idx="5">
                  <c:v>139322</c:v>
                </c:pt>
                <c:pt idx="6">
                  <c:v>142164</c:v>
                </c:pt>
                <c:pt idx="7">
                  <c:v>146104</c:v>
                </c:pt>
                <c:pt idx="8">
                  <c:v>150044</c:v>
                </c:pt>
                <c:pt idx="9">
                  <c:v>152324</c:v>
                </c:pt>
                <c:pt idx="10">
                  <c:v>154604</c:v>
                </c:pt>
                <c:pt idx="11">
                  <c:v>157800.5</c:v>
                </c:pt>
                <c:pt idx="12">
                  <c:v>160997</c:v>
                </c:pt>
                <c:pt idx="13">
                  <c:v>163634</c:v>
                </c:pt>
                <c:pt idx="14">
                  <c:v>166104</c:v>
                </c:pt>
                <c:pt idx="15">
                  <c:v>168510</c:v>
                </c:pt>
                <c:pt idx="16">
                  <c:v>171383</c:v>
                </c:pt>
                <c:pt idx="17">
                  <c:v>174016</c:v>
                </c:pt>
                <c:pt idx="18">
                  <c:v>177311</c:v>
                </c:pt>
                <c:pt idx="19">
                  <c:v>179991</c:v>
                </c:pt>
                <c:pt idx="20">
                  <c:v>182339</c:v>
                </c:pt>
                <c:pt idx="21">
                  <c:v>184499</c:v>
                </c:pt>
                <c:pt idx="22">
                  <c:v>185096</c:v>
                </c:pt>
                <c:pt idx="23">
                  <c:v>186484</c:v>
                </c:pt>
                <c:pt idx="24">
                  <c:v>188012</c:v>
                </c:pt>
                <c:pt idx="25">
                  <c:v>189571</c:v>
                </c:pt>
                <c:pt idx="26">
                  <c:v>191046</c:v>
                </c:pt>
                <c:pt idx="27">
                  <c:v>190604</c:v>
                </c:pt>
                <c:pt idx="28">
                  <c:v>194113</c:v>
                </c:pt>
                <c:pt idx="29">
                  <c:v>192806</c:v>
                </c:pt>
              </c:numCache>
            </c:numRef>
          </c:val>
          <c:smooth val="0"/>
          <c:extLst>
            <c:ext xmlns:c16="http://schemas.microsoft.com/office/drawing/2014/chart" uri="{C3380CC4-5D6E-409C-BE32-E72D297353CC}">
              <c16:uniqueId val="{00000002-E233-4C80-853F-07D1E5D1B12B}"/>
            </c:ext>
          </c:extLst>
        </c:ser>
        <c:ser>
          <c:idx val="4"/>
          <c:order val="3"/>
          <c:tx>
            <c:strRef>
              <c:f>BV_PP_6!$A$145:$D$145</c:f>
              <c:strCache>
                <c:ptCount val="4"/>
                <c:pt idx="0">
                  <c:v>Prestations en capital</c:v>
                </c:pt>
                <c:pt idx="2">
                  <c:v>Kapitalleistungen</c:v>
                </c:pt>
              </c:strCache>
            </c:strRef>
          </c:tx>
          <c:marker>
            <c:symbol val="none"/>
          </c:marker>
          <c:cat>
            <c:numRef>
              <c:f>BV_PP_6!$AA$118:$BD$118</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BV_PP_6!$AA$146:$BD$146</c:f>
              <c:numCache>
                <c:formatCode>#,##0</c:formatCode>
                <c:ptCount val="30"/>
                <c:pt idx="0">
                  <c:v>26457</c:v>
                </c:pt>
                <c:pt idx="1">
                  <c:v>28070.5</c:v>
                </c:pt>
                <c:pt idx="2">
                  <c:v>29684</c:v>
                </c:pt>
                <c:pt idx="3">
                  <c:v>30013</c:v>
                </c:pt>
                <c:pt idx="4">
                  <c:v>30342</c:v>
                </c:pt>
                <c:pt idx="5">
                  <c:v>29743.5</c:v>
                </c:pt>
                <c:pt idx="6">
                  <c:v>29145</c:v>
                </c:pt>
                <c:pt idx="7">
                  <c:v>30154.5</c:v>
                </c:pt>
                <c:pt idx="8">
                  <c:v>31164</c:v>
                </c:pt>
                <c:pt idx="9">
                  <c:v>29736</c:v>
                </c:pt>
                <c:pt idx="10">
                  <c:v>28308</c:v>
                </c:pt>
                <c:pt idx="11">
                  <c:v>30957</c:v>
                </c:pt>
                <c:pt idx="12">
                  <c:v>33606</c:v>
                </c:pt>
                <c:pt idx="13">
                  <c:v>28143</c:v>
                </c:pt>
                <c:pt idx="14">
                  <c:v>33892</c:v>
                </c:pt>
                <c:pt idx="15">
                  <c:v>36394</c:v>
                </c:pt>
                <c:pt idx="16">
                  <c:v>40285</c:v>
                </c:pt>
                <c:pt idx="17">
                  <c:v>42156</c:v>
                </c:pt>
                <c:pt idx="18">
                  <c:v>36225</c:v>
                </c:pt>
                <c:pt idx="19">
                  <c:v>37918</c:v>
                </c:pt>
                <c:pt idx="20">
                  <c:v>40382</c:v>
                </c:pt>
                <c:pt idx="21">
                  <c:v>39664</c:v>
                </c:pt>
                <c:pt idx="22">
                  <c:v>41369</c:v>
                </c:pt>
                <c:pt idx="23">
                  <c:v>39719</c:v>
                </c:pt>
                <c:pt idx="24">
                  <c:v>41187</c:v>
                </c:pt>
                <c:pt idx="25">
                  <c:v>44476</c:v>
                </c:pt>
                <c:pt idx="26">
                  <c:v>48142</c:v>
                </c:pt>
                <c:pt idx="27">
                  <c:v>51028</c:v>
                </c:pt>
                <c:pt idx="28">
                  <c:v>52405</c:v>
                </c:pt>
                <c:pt idx="29">
                  <c:v>57543</c:v>
                </c:pt>
              </c:numCache>
            </c:numRef>
          </c:val>
          <c:smooth val="0"/>
          <c:extLst>
            <c:ext xmlns:c16="http://schemas.microsoft.com/office/drawing/2014/chart" uri="{C3380CC4-5D6E-409C-BE32-E72D297353CC}">
              <c16:uniqueId val="{00000003-E233-4C80-853F-07D1E5D1B12B}"/>
            </c:ext>
          </c:extLst>
        </c:ser>
        <c:dLbls>
          <c:showLegendKey val="0"/>
          <c:showVal val="0"/>
          <c:showCatName val="0"/>
          <c:showSerName val="0"/>
          <c:showPercent val="0"/>
          <c:showBubbleSize val="0"/>
        </c:dLbls>
        <c:smooth val="0"/>
        <c:axId val="694131664"/>
        <c:axId val="694125392"/>
      </c:lineChart>
      <c:catAx>
        <c:axId val="694131664"/>
        <c:scaling>
          <c:orientation val="minMax"/>
        </c:scaling>
        <c:delete val="0"/>
        <c:axPos val="b"/>
        <c:numFmt formatCode="General" sourceLinked="1"/>
        <c:majorTickMark val="out"/>
        <c:minorTickMark val="none"/>
        <c:tickLblPos val="nextTo"/>
        <c:crossAx val="694125392"/>
        <c:crosses val="autoZero"/>
        <c:auto val="1"/>
        <c:lblAlgn val="ctr"/>
        <c:lblOffset val="100"/>
        <c:tickLblSkip val="2"/>
        <c:tickMarkSkip val="1"/>
        <c:noMultiLvlLbl val="0"/>
      </c:catAx>
      <c:valAx>
        <c:axId val="694125392"/>
        <c:scaling>
          <c:orientation val="minMax"/>
        </c:scaling>
        <c:delete val="0"/>
        <c:axPos val="l"/>
        <c:majorGridlines/>
        <c:numFmt formatCode="#,##0" sourceLinked="1"/>
        <c:majorTickMark val="out"/>
        <c:minorTickMark val="none"/>
        <c:tickLblPos val="nextTo"/>
        <c:crossAx val="694131664"/>
        <c:crosses val="autoZero"/>
        <c:crossBetween val="between"/>
      </c:valAx>
      <c:spPr>
        <a:solidFill>
          <a:schemeClr val="bg1"/>
        </a:solidFill>
      </c:spPr>
    </c:plotArea>
    <c:legend>
      <c:legendPos val="r"/>
      <c:layout>
        <c:manualLayout>
          <c:xMode val="edge"/>
          <c:yMode val="edge"/>
          <c:x val="0.71919955436084093"/>
          <c:y val="5.0788634642146245E-2"/>
          <c:w val="0.28080044563915918"/>
          <c:h val="0.86351212809808175"/>
        </c:manualLayout>
      </c:layout>
      <c:overlay val="0"/>
      <c:spPr>
        <a:solidFill>
          <a:schemeClr val="bg1"/>
        </a:solidFill>
      </c:spPr>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152398</xdr:colOff>
      <xdr:row>85</xdr:row>
      <xdr:rowOff>19050</xdr:rowOff>
    </xdr:from>
    <xdr:to>
      <xdr:col>3</xdr:col>
      <xdr:colOff>1142999</xdr:colOff>
      <xdr:row>99</xdr:row>
      <xdr:rowOff>83820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xdr:colOff>
      <xdr:row>56</xdr:row>
      <xdr:rowOff>53341</xdr:rowOff>
    </xdr:from>
    <xdr:to>
      <xdr:col>3</xdr:col>
      <xdr:colOff>1331595</xdr:colOff>
      <xdr:row>81</xdr:row>
      <xdr:rowOff>28575</xdr:rowOff>
    </xdr:to>
    <xdr:sp macro="" textlink="">
      <xdr:nvSpPr>
        <xdr:cNvPr id="9" name="Text Box 74">
          <a:extLst>
            <a:ext uri="{FF2B5EF4-FFF2-40B4-BE49-F238E27FC236}">
              <a16:creationId xmlns:a16="http://schemas.microsoft.com/office/drawing/2014/main" id="{00000000-0008-0000-0000-000009000000}"/>
            </a:ext>
          </a:extLst>
        </xdr:cNvPr>
        <xdr:cNvSpPr txBox="1">
          <a:spLocks noChangeArrowheads="1"/>
        </xdr:cNvSpPr>
      </xdr:nvSpPr>
      <xdr:spPr bwMode="auto">
        <a:xfrm>
          <a:off x="2743200" y="4549141"/>
          <a:ext cx="2712720" cy="4023359"/>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a:cs typeface="Arial"/>
            </a:rPr>
            <a:t>1  Die Pensionierten-Kinderrenten können ab 2004 nicht mehr separat ausgewiesen werden. Sie sind in den Invaliden-Kinderrenten enthalten.</a:t>
          </a:r>
        </a:p>
        <a:p>
          <a:pPr algn="l" rtl="0">
            <a:defRPr sz="1000"/>
          </a:pPr>
          <a:r>
            <a:rPr lang="de-CH" sz="900" b="0" i="0" u="none" strike="noStrike" baseline="0">
              <a:solidFill>
                <a:sysClr val="windowText" lastClr="000000"/>
              </a:solidFill>
              <a:latin typeface="Arial"/>
              <a:cs typeface="Arial"/>
            </a:rPr>
            <a:t>2  Andere reglementarische Renten, ausserreglementarische Renten und Renten aus Wohlfahrtsfonds und auslaufenden Vorsorgeeinrichtungen.</a:t>
          </a:r>
        </a:p>
        <a:p>
          <a:pPr algn="l" rtl="0">
            <a:defRPr sz="1000"/>
          </a:pPr>
          <a:r>
            <a:rPr lang="de-CH" sz="900" b="0" i="0" u="none" strike="noStrike" baseline="0">
              <a:solidFill>
                <a:sysClr val="windowText" lastClr="000000"/>
              </a:solidFill>
              <a:latin typeface="Arial"/>
              <a:cs typeface="Arial"/>
            </a:rPr>
            <a:t>3  1992 ohne Bezüger anderer Renten.</a:t>
          </a:r>
        </a:p>
        <a:p>
          <a:pPr algn="l" rtl="0">
            <a:defRPr sz="1000"/>
          </a:pPr>
          <a:r>
            <a:rPr lang="de-CH" sz="900" b="0" i="0" u="none" strike="noStrike" baseline="0">
              <a:solidFill>
                <a:sysClr val="windowText" lastClr="000000"/>
              </a:solidFill>
              <a:latin typeface="Arial"/>
              <a:cs typeface="Arial"/>
            </a:rPr>
            <a:t>4  Die Bezügerdaten der übrigen Vorsorgeeinrichtungen sind seit 2004 nicht mehr enthalten.</a:t>
          </a:r>
        </a:p>
        <a:p>
          <a:pPr algn="l" rtl="0">
            <a:defRPr sz="1000"/>
          </a:pPr>
          <a:r>
            <a:rPr lang="de-CH" sz="900" b="0" i="0" u="none" strike="noStrike" baseline="0">
              <a:solidFill>
                <a:sysClr val="windowText" lastClr="000000"/>
              </a:solidFill>
              <a:latin typeface="Arial"/>
              <a:cs typeface="Arial"/>
            </a:rPr>
            <a:t>5   Pensionskassenstatistik BFS (Voll- oder Teilerhebung, evtl. Fortschreibung); 2001/03 Schätzung des BFS.</a:t>
          </a:r>
        </a:p>
        <a:p>
          <a:pPr algn="l" rtl="0">
            <a:defRPr sz="1000"/>
          </a:pPr>
          <a:r>
            <a:rPr lang="de-CH" sz="900" b="0" i="0" u="none" strike="noStrike" baseline="0">
              <a:solidFill>
                <a:sysClr val="windowText" lastClr="000000"/>
              </a:solidFill>
              <a:latin typeface="Arial"/>
              <a:cs typeface="Arial"/>
            </a:rPr>
            <a:t>6  Schätzung des BSV.</a:t>
          </a:r>
        </a:p>
        <a:p>
          <a:pPr algn="l" rtl="0">
            <a:defRPr sz="1000"/>
          </a:pPr>
          <a:r>
            <a:rPr lang="de-CH" sz="900" b="0" i="0" u="none" strike="noStrike" baseline="0">
              <a:solidFill>
                <a:sysClr val="windowText" lastClr="000000"/>
              </a:solidFill>
              <a:latin typeface="Arial"/>
              <a:cs typeface="Arial"/>
            </a:rPr>
            <a:t>7  Seit 2004 erhebt das BFS nur noch die Vorsorgeeinrichtungen mit reglementarischen Leistungen und aktiven Versicherten. Damit reduziert sich die Zahl der erfassten Vorsorgeeinrichtungen erheblich, unerwünschte Doppelzählungen treten seltener auf. Leider wird dadurch die Vergleichbarkeit mit den Vorjahren beeinträchtigt. So sind die Bezügerdaten der übrigen Vorsorgeeinrichtungen seit 2004 nicht mehr enthalten.</a:t>
          </a:r>
        </a:p>
        <a:p>
          <a:pPr algn="l" rtl="0">
            <a:defRPr sz="1000"/>
          </a:pPr>
          <a:endParaRPr lang="de-CH" sz="900" b="0" i="0" u="none" strike="noStrike" baseline="0">
            <a:solidFill>
              <a:sysClr val="windowText" lastClr="000000"/>
            </a:solidFill>
            <a:latin typeface="Arial"/>
            <a:cs typeface="Arial"/>
          </a:endParaRPr>
        </a:p>
        <a:p>
          <a:pPr algn="l" rtl="0">
            <a:defRPr sz="1000"/>
          </a:pPr>
          <a:r>
            <a:rPr lang="de-CH" sz="900" b="0" i="0" u="none" strike="noStrike" baseline="0">
              <a:solidFill>
                <a:sysClr val="windowText" lastClr="000000"/>
              </a:solidFill>
              <a:latin typeface="Arial"/>
              <a:cs typeface="Arial"/>
            </a:rPr>
            <a:t>Quelle: BSV, basierend auf der  Pensionskassenstatistik des BFS, z.T. Schätzungen des Bundesamtes für Sozialversicherungen</a:t>
          </a:r>
        </a:p>
        <a:p>
          <a:pPr algn="l" rtl="0">
            <a:defRPr sz="1000"/>
          </a:pPr>
          <a:endParaRPr lang="de-CH" sz="900" b="0" i="0" u="none" strike="noStrike" baseline="0">
            <a:solidFill>
              <a:sysClr val="windowText" lastClr="000000"/>
            </a:solidFill>
            <a:latin typeface="Arial"/>
            <a:cs typeface="Arial"/>
          </a:endParaRPr>
        </a:p>
      </xdr:txBody>
    </xdr:sp>
    <xdr:clientData/>
  </xdr:twoCellAnchor>
  <xdr:twoCellAnchor>
    <xdr:from>
      <xdr:col>0</xdr:col>
      <xdr:colOff>9525</xdr:colOff>
      <xdr:row>56</xdr:row>
      <xdr:rowOff>142876</xdr:rowOff>
    </xdr:from>
    <xdr:to>
      <xdr:col>2</xdr:col>
      <xdr:colOff>5715</xdr:colOff>
      <xdr:row>81</xdr:row>
      <xdr:rowOff>133351</xdr:rowOff>
    </xdr:to>
    <xdr:sp macro="" textlink="">
      <xdr:nvSpPr>
        <xdr:cNvPr id="14" name="Text Box 78">
          <a:extLst>
            <a:ext uri="{FF2B5EF4-FFF2-40B4-BE49-F238E27FC236}">
              <a16:creationId xmlns:a16="http://schemas.microsoft.com/office/drawing/2014/main" id="{00000000-0008-0000-0000-00000E000000}"/>
            </a:ext>
          </a:extLst>
        </xdr:cNvPr>
        <xdr:cNvSpPr txBox="1">
          <a:spLocks noChangeArrowheads="1"/>
        </xdr:cNvSpPr>
      </xdr:nvSpPr>
      <xdr:spPr bwMode="auto">
        <a:xfrm>
          <a:off x="9525" y="4638676"/>
          <a:ext cx="2720340" cy="4038600"/>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a:cs typeface="Arial"/>
            </a:rPr>
            <a:t>1  Depuis 2004, les rentes pour enfants de personnes à la retraite ne peuvent plus figurer séparément; elles sont comprises dans les rentes pour enfants d'invalides.</a:t>
          </a:r>
        </a:p>
        <a:p>
          <a:pPr algn="l" rtl="0">
            <a:defRPr sz="1000"/>
          </a:pPr>
          <a:r>
            <a:rPr lang="de-CH" sz="900" b="0" i="0" u="none" strike="noStrike" baseline="0">
              <a:solidFill>
                <a:sysClr val="windowText" lastClr="000000"/>
              </a:solidFill>
              <a:latin typeface="Arial"/>
              <a:cs typeface="Arial"/>
            </a:rPr>
            <a:t>2  Autres rentes réglementaires, rentes extra-réglementaires, rentes versées par des fonds de bienfaisance et des institutions de prévoyance sur le point de cesser leur activité.</a:t>
          </a:r>
        </a:p>
        <a:p>
          <a:pPr algn="l" rtl="0">
            <a:defRPr sz="1000"/>
          </a:pPr>
          <a:r>
            <a:rPr lang="de-CH" sz="900" b="0" i="0" u="none" strike="noStrike" baseline="0">
              <a:solidFill>
                <a:sysClr val="windowText" lastClr="000000"/>
              </a:solidFill>
              <a:latin typeface="Arial"/>
              <a:cs typeface="Arial"/>
            </a:rPr>
            <a:t>3  En 1992, sans les bénéficiaires d’autres rentes.</a:t>
          </a:r>
        </a:p>
        <a:p>
          <a:pPr algn="l" rtl="0">
            <a:defRPr sz="1000"/>
          </a:pPr>
          <a:r>
            <a:rPr lang="de-CH" sz="900" b="0" i="0" u="none" strike="noStrike" baseline="0">
              <a:solidFill>
                <a:sysClr val="windowText" lastClr="000000"/>
              </a:solidFill>
              <a:latin typeface="Arial"/>
              <a:cs typeface="Arial"/>
            </a:rPr>
            <a:t>4 Les données relatives aux bénéficiaires des autres institutions de prévoyance ne sont plus comprises depuis 2004.</a:t>
          </a:r>
        </a:p>
        <a:p>
          <a:pPr algn="l" rtl="0">
            <a:defRPr sz="1000"/>
          </a:pPr>
          <a:r>
            <a:rPr lang="de-CH" sz="900" b="0" i="0" u="none" strike="noStrike" baseline="0">
              <a:solidFill>
                <a:sysClr val="windowText" lastClr="000000"/>
              </a:solidFill>
              <a:latin typeface="Arial"/>
              <a:cs typeface="Arial"/>
            </a:rPr>
            <a:t>5  Statistique des caisses de pensions de l’OFS (relevé complet ou partiel, éventuellement extrapolation); 2001/03 estimation de l'OFS.</a:t>
          </a:r>
        </a:p>
        <a:p>
          <a:pPr algn="l" rtl="0">
            <a:defRPr sz="1000"/>
          </a:pPr>
          <a:r>
            <a:rPr lang="de-CH" sz="900" b="0" i="0" u="none" strike="noStrike" baseline="0">
              <a:solidFill>
                <a:sysClr val="windowText" lastClr="000000"/>
              </a:solidFill>
              <a:latin typeface="Arial"/>
              <a:cs typeface="Arial"/>
            </a:rPr>
            <a:t>6  Estimation de l’OFAS.</a:t>
          </a:r>
        </a:p>
        <a:p>
          <a:pPr algn="l" rtl="0">
            <a:defRPr sz="1000"/>
          </a:pPr>
          <a:r>
            <a:rPr lang="de-CH" sz="900" b="0" i="0" u="none" strike="noStrike" baseline="0">
              <a:solidFill>
                <a:sysClr val="windowText" lastClr="000000"/>
              </a:solidFill>
              <a:latin typeface="Arial"/>
              <a:cs typeface="Arial"/>
            </a:rPr>
            <a:t>7  L'OFS ne recense plus depuis 2004 que les institutions de prévoyance fournissant des prestations réglementaires et ayant des assurés actifs. Cela entraîne une diminution considérable du nombre d'institutions de prévoyance recensées et les doubles imputations indésirables deviennent plus rares. Cela nuit malheureusement à la comparaison avec les années précédentes. Ainsi les données relatives aux rentiers des autres institutions de prévoyance ne sont plus disponibles depuis 2004.</a:t>
          </a:r>
        </a:p>
        <a:p>
          <a:pPr algn="l" rtl="0">
            <a:defRPr sz="1000"/>
          </a:pPr>
          <a:endParaRPr lang="de-CH" sz="900" b="0" i="0" u="none" strike="noStrike" baseline="0">
            <a:solidFill>
              <a:sysClr val="windowText" lastClr="000000"/>
            </a:solidFill>
            <a:latin typeface="Arial"/>
            <a:cs typeface="Arial"/>
          </a:endParaRPr>
        </a:p>
        <a:p>
          <a:pPr algn="l" rtl="0">
            <a:defRPr sz="1000"/>
          </a:pPr>
          <a:r>
            <a:rPr lang="de-CH" sz="900" b="0" i="0" u="none" strike="noStrike" baseline="0">
              <a:solidFill>
                <a:sysClr val="windowText" lastClr="000000"/>
              </a:solidFill>
              <a:latin typeface="Arial"/>
              <a:cs typeface="Arial"/>
            </a:rPr>
            <a:t>Source : OFAS, basant sur la statistique des caisses de pensions de l'OFS et estimations de l'Office fédéral des assurances sociales</a:t>
          </a:r>
        </a:p>
        <a:p>
          <a:pPr algn="l" rtl="0">
            <a:defRPr sz="1000"/>
          </a:pPr>
          <a:endParaRPr lang="de-CH" sz="900" b="0" i="0" u="none" strike="noStrike" baseline="0">
            <a:solidFill>
              <a:sysClr val="windowText" lastClr="000000"/>
            </a:solidFill>
            <a:latin typeface="Arial"/>
            <a:cs typeface="Arial"/>
          </a:endParaRPr>
        </a:p>
      </xdr:txBody>
    </xdr:sp>
    <xdr:clientData/>
  </xdr:twoCellAnchor>
  <xdr:twoCellAnchor>
    <xdr:from>
      <xdr:col>0</xdr:col>
      <xdr:colOff>0</xdr:colOff>
      <xdr:row>101</xdr:row>
      <xdr:rowOff>0</xdr:rowOff>
    </xdr:from>
    <xdr:to>
      <xdr:col>3</xdr:col>
      <xdr:colOff>1323975</xdr:colOff>
      <xdr:row>115</xdr:row>
      <xdr:rowOff>110490</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B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b.intra.admin.ch\BSV$\Allgemein\Statistikdruck_Ms\%2051%20SVS\%2050%20Datenbasis%20AS\50.04%20Datenbasis%20BV\Sch&#228;tzung%20BV%2096\PKS\Vog\Ms\BV-Ausgaben%2098Daten%209.3.98"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b.intra.admin.ch\BSV$\@GMT-2009.02.25-10.00.17\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chätzansatz ab 2006"/>
      <sheetName val="PKS 2004ff. vom BFS"/>
      <sheetName val="3xPerformance"/>
      <sheetName val="Zuordng. ab PKS 2004"/>
      <sheetName val="Grunddaten bis SVS 2004"/>
      <sheetName val="Schätzung BV-Einn."/>
      <sheetName val="Schätzung BV-Ausg."/>
      <sheetName val="SVS vom BFS"/>
      <sheetName val="PKS-Daten"/>
      <sheetName val="PKS-Daten von BFS,Sl 98-99"/>
      <sheetName val="Schätzansatz 8.3.04"/>
      <sheetName val="T 15.1. Korr. realis.Kapw.99"/>
      <sheetName val="Taschenstatistik"/>
      <sheetName val="BV ATSG_Finanzen"/>
      <sheetName val="ATSG 2009"/>
      <sheetName val="ATSG 2008"/>
    </sheetNames>
    <sheetDataSet>
      <sheetData sheetId="0">
        <row r="2">
          <cell r="BN2">
            <v>1987</v>
          </cell>
        </row>
      </sheetData>
      <sheetData sheetId="1"/>
      <sheetData sheetId="2"/>
      <sheetData sheetId="3"/>
      <sheetData sheetId="4">
        <row r="21">
          <cell r="BW21">
            <v>337500</v>
          </cell>
        </row>
      </sheetData>
      <sheetData sheetId="5">
        <row r="4">
          <cell r="C4" t="str">
            <v>Aktiv-</v>
          </cell>
        </row>
        <row r="21">
          <cell r="BW21">
            <v>337500</v>
          </cell>
        </row>
        <row r="99">
          <cell r="E99" t="str">
            <v>Betriebsrechnung der BV</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cell r="BN99">
            <v>1987</v>
          </cell>
          <cell r="BO99">
            <v>1988</v>
          </cell>
          <cell r="BP99">
            <v>1989</v>
          </cell>
          <cell r="BQ99">
            <v>1990</v>
          </cell>
          <cell r="BR99">
            <v>1991</v>
          </cell>
          <cell r="BS99">
            <v>1992</v>
          </cell>
          <cell r="BT99">
            <v>1993</v>
          </cell>
          <cell r="BU99">
            <v>1994</v>
          </cell>
          <cell r="BV99">
            <v>1995</v>
          </cell>
          <cell r="BW99">
            <v>1996</v>
          </cell>
          <cell r="BX99">
            <v>1997</v>
          </cell>
          <cell r="BY99">
            <v>1998</v>
          </cell>
          <cell r="BZ99">
            <v>1999</v>
          </cell>
        </row>
        <row r="100">
          <cell r="E100" t="str">
            <v>EINNAHMEN</v>
          </cell>
        </row>
        <row r="101">
          <cell r="F101" t="str">
            <v>Beiträge</v>
          </cell>
          <cell r="AR101" t="str">
            <v>... </v>
          </cell>
          <cell r="AS101" t="str">
            <v>... </v>
          </cell>
          <cell r="AT101" t="str">
            <v>... </v>
          </cell>
          <cell r="AU101" t="str">
            <v>... </v>
          </cell>
          <cell r="AV101" t="str">
            <v>... </v>
          </cell>
          <cell r="AW101">
            <v>3458.0859999999998</v>
          </cell>
          <cell r="AX101" t="str">
            <v>... </v>
          </cell>
          <cell r="AY101" t="str">
            <v>... </v>
          </cell>
          <cell r="AZ101" t="str">
            <v>... </v>
          </cell>
          <cell r="BA101" t="str">
            <v>... </v>
          </cell>
          <cell r="BB101" t="str">
            <v>... </v>
          </cell>
          <cell r="BC101" t="str">
            <v>... </v>
          </cell>
          <cell r="BD101" t="str">
            <v>... </v>
          </cell>
          <cell r="BE101" t="str">
            <v>... </v>
          </cell>
          <cell r="BF101" t="str">
            <v>... </v>
          </cell>
          <cell r="BG101">
            <v>9674</v>
          </cell>
          <cell r="BH101" t="str">
            <v>... </v>
          </cell>
          <cell r="BI101" t="str">
            <v>... </v>
          </cell>
          <cell r="BJ101" t="str">
            <v>... </v>
          </cell>
          <cell r="BK101" t="str">
            <v>... </v>
          </cell>
          <cell r="BL101" t="str">
            <v>... </v>
          </cell>
          <cell r="BM101" t="str">
            <v>... </v>
          </cell>
          <cell r="BN101">
            <v>15125.398999999999</v>
          </cell>
          <cell r="BO101">
            <v>16920.101577593559</v>
          </cell>
          <cell r="BP101">
            <v>18929.372586305752</v>
          </cell>
          <cell r="BQ101">
            <v>20859.739499391799</v>
          </cell>
          <cell r="BR101">
            <v>22115.456592935894</v>
          </cell>
          <cell r="BS101">
            <v>23447.452830131282</v>
          </cell>
          <cell r="BT101">
            <v>23291.06269695361</v>
          </cell>
          <cell r="BU101">
            <v>23139.105523904502</v>
          </cell>
          <cell r="BV101">
            <v>24133.904515617964</v>
          </cell>
          <cell r="BW101">
            <v>24708.696853805384</v>
          </cell>
          <cell r="BX101">
            <v>24200</v>
          </cell>
          <cell r="BY101">
            <v>26414.503293655231</v>
          </cell>
          <cell r="BZ101">
            <v>24199.493676790102</v>
          </cell>
        </row>
        <row r="102">
          <cell r="F102" t="str">
            <v>Arbeitnehmer</v>
          </cell>
          <cell r="AR102" t="str">
            <v>... </v>
          </cell>
          <cell r="AS102" t="str">
            <v>... </v>
          </cell>
          <cell r="AT102" t="str">
            <v>... </v>
          </cell>
          <cell r="AU102" t="str">
            <v>... </v>
          </cell>
          <cell r="AV102" t="str">
            <v>... </v>
          </cell>
          <cell r="AW102">
            <v>1221.163</v>
          </cell>
          <cell r="AX102" t="str">
            <v>... </v>
          </cell>
          <cell r="AY102" t="str">
            <v>... </v>
          </cell>
          <cell r="AZ102" t="str">
            <v>... </v>
          </cell>
          <cell r="BA102" t="str">
            <v>... </v>
          </cell>
          <cell r="BB102" t="str">
            <v>... </v>
          </cell>
          <cell r="BC102" t="str">
            <v>... </v>
          </cell>
          <cell r="BD102" t="str">
            <v>... </v>
          </cell>
          <cell r="BE102" t="str">
            <v>... </v>
          </cell>
          <cell r="BF102" t="str">
            <v>... </v>
          </cell>
          <cell r="BG102">
            <v>3528</v>
          </cell>
          <cell r="BH102" t="str">
            <v>... </v>
          </cell>
          <cell r="BI102" t="str">
            <v>... </v>
          </cell>
          <cell r="BJ102" t="str">
            <v>... </v>
          </cell>
          <cell r="BK102" t="str">
            <v>... </v>
          </cell>
          <cell r="BL102" t="str">
            <v>... </v>
          </cell>
          <cell r="BM102" t="str">
            <v>... </v>
          </cell>
          <cell r="BN102">
            <v>5731.5450000000001</v>
          </cell>
          <cell r="BO102">
            <v>6335.7247801869926</v>
          </cell>
          <cell r="BP102">
            <v>7003.5930085649716</v>
          </cell>
          <cell r="BQ102">
            <v>7703.8532627094264</v>
          </cell>
          <cell r="BR102">
            <v>8109.8218847251264</v>
          </cell>
          <cell r="BS102">
            <v>8537.1837649508561</v>
          </cell>
          <cell r="BT102">
            <v>8615.8997644958272</v>
          </cell>
          <cell r="BU102">
            <v>8695.3415547412187</v>
          </cell>
          <cell r="BV102">
            <v>8949.8976430350631</v>
          </cell>
          <cell r="BW102">
            <v>9051.8790136155112</v>
          </cell>
          <cell r="BX102">
            <v>9000</v>
          </cell>
          <cell r="BY102">
            <v>9350.0096168651307</v>
          </cell>
          <cell r="BZ102">
            <v>9200.0000000000036</v>
          </cell>
        </row>
        <row r="103">
          <cell r="F103" t="str">
            <v>Arbeitgeber</v>
          </cell>
          <cell r="AR103" t="str">
            <v>... </v>
          </cell>
          <cell r="AS103" t="str">
            <v>... </v>
          </cell>
          <cell r="AT103" t="str">
            <v>... </v>
          </cell>
          <cell r="AU103" t="str">
            <v>... </v>
          </cell>
          <cell r="AV103" t="str">
            <v>... </v>
          </cell>
          <cell r="AW103">
            <v>2236.9229999999998</v>
          </cell>
          <cell r="AX103" t="str">
            <v>... </v>
          </cell>
          <cell r="AY103" t="str">
            <v>... </v>
          </cell>
          <cell r="AZ103" t="str">
            <v>... </v>
          </cell>
          <cell r="BA103" t="str">
            <v>... </v>
          </cell>
          <cell r="BB103" t="str">
            <v>... </v>
          </cell>
          <cell r="BC103" t="str">
            <v>... </v>
          </cell>
          <cell r="BD103" t="str">
            <v>... </v>
          </cell>
          <cell r="BE103" t="str">
            <v>... </v>
          </cell>
          <cell r="BF103" t="str">
            <v>... </v>
          </cell>
          <cell r="BG103">
            <v>6146</v>
          </cell>
          <cell r="BH103" t="str">
            <v>... </v>
          </cell>
          <cell r="BI103" t="str">
            <v>... </v>
          </cell>
          <cell r="BJ103" t="str">
            <v>... </v>
          </cell>
          <cell r="BK103" t="str">
            <v>... </v>
          </cell>
          <cell r="BL103" t="str">
            <v>... </v>
          </cell>
          <cell r="BM103" t="str">
            <v>... </v>
          </cell>
          <cell r="BN103">
            <v>9393.8539999999994</v>
          </cell>
          <cell r="BO103">
            <v>10584.376797406569</v>
          </cell>
          <cell r="BP103">
            <v>11925.779577740779</v>
          </cell>
          <cell r="BQ103">
            <v>13155.886236682374</v>
          </cell>
          <cell r="BR103">
            <v>14005.63470821077</v>
          </cell>
          <cell r="BS103">
            <v>14910.269065180426</v>
          </cell>
          <cell r="BT103">
            <v>14675.162932457783</v>
          </cell>
          <cell r="BU103">
            <v>14443.763969163281</v>
          </cell>
          <cell r="BV103">
            <v>15184.006872582901</v>
          </cell>
          <cell r="BW103">
            <v>15656.817840189873</v>
          </cell>
          <cell r="BX103">
            <v>15200</v>
          </cell>
          <cell r="BY103">
            <v>17064.493676790102</v>
          </cell>
          <cell r="BZ103">
            <v>15000.4936767901</v>
          </cell>
        </row>
        <row r="104">
          <cell r="F104" t="str">
            <v>Kapitalertrag brutto</v>
          </cell>
          <cell r="AR104" t="str">
            <v>... </v>
          </cell>
          <cell r="AS104" t="str">
            <v>... </v>
          </cell>
          <cell r="AT104" t="str">
            <v>... </v>
          </cell>
          <cell r="AU104" t="str">
            <v>... </v>
          </cell>
          <cell r="AV104" t="str">
            <v>... </v>
          </cell>
          <cell r="AW104">
            <v>1355.337</v>
          </cell>
          <cell r="AX104" t="str">
            <v>... </v>
          </cell>
          <cell r="AY104" t="str">
            <v>... </v>
          </cell>
          <cell r="AZ104" t="str">
            <v>... </v>
          </cell>
          <cell r="BA104" t="str">
            <v>... </v>
          </cell>
          <cell r="BB104" t="str">
            <v>... </v>
          </cell>
          <cell r="BC104" t="str">
            <v>... </v>
          </cell>
          <cell r="BD104" t="str">
            <v>... </v>
          </cell>
          <cell r="BE104" t="str">
            <v>... </v>
          </cell>
          <cell r="BF104" t="str">
            <v>... </v>
          </cell>
          <cell r="BG104">
            <v>3557</v>
          </cell>
          <cell r="BH104" t="str">
            <v>... </v>
          </cell>
          <cell r="BI104" t="str">
            <v>... </v>
          </cell>
          <cell r="BJ104" t="str">
            <v>... </v>
          </cell>
          <cell r="BK104" t="str">
            <v>... </v>
          </cell>
          <cell r="BL104" t="str">
            <v>... </v>
          </cell>
          <cell r="BM104" t="str">
            <v>... </v>
          </cell>
          <cell r="BN104">
            <v>7583.85</v>
          </cell>
          <cell r="BO104">
            <v>8506.9614525808993</v>
          </cell>
          <cell r="BP104">
            <v>9542.4346678398597</v>
          </cell>
          <cell r="BQ104">
            <v>10977.136383633964</v>
          </cell>
          <cell r="BR104">
            <v>12621.50670712423</v>
          </cell>
          <cell r="BS104">
            <v>14512.203</v>
          </cell>
          <cell r="BT104">
            <v>14725.29649468414</v>
          </cell>
          <cell r="BU104">
            <v>14941.519</v>
          </cell>
          <cell r="BV104">
            <v>15170.504841863372</v>
          </cell>
          <cell r="BW104">
            <v>15403</v>
          </cell>
          <cell r="BX104">
            <v>15800</v>
          </cell>
          <cell r="BY104">
            <v>15813</v>
          </cell>
          <cell r="BZ104">
            <v>17500</v>
          </cell>
        </row>
        <row r="105">
          <cell r="F105" t="str">
            <v>Eintrittseinlagen (ohne FZL)</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t="str">
            <v>... </v>
          </cell>
          <cell r="BM105" t="str">
            <v>... </v>
          </cell>
          <cell r="BN105">
            <v>567.26119999999992</v>
          </cell>
          <cell r="BO105">
            <v>702.0588503466156</v>
          </cell>
          <cell r="BP105">
            <v>868.88831696934619</v>
          </cell>
          <cell r="BQ105">
            <v>1045.3141909125259</v>
          </cell>
          <cell r="BR105">
            <v>1039.1100514896839</v>
          </cell>
          <cell r="BS105">
            <v>1032.9427348195732</v>
          </cell>
          <cell r="BT105">
            <v>1108.0750162467743</v>
          </cell>
          <cell r="BU105">
            <v>1188.6721308367182</v>
          </cell>
          <cell r="BV105">
            <v>1502.6775459849862</v>
          </cell>
          <cell r="BW105">
            <v>1899.6321598101265</v>
          </cell>
          <cell r="BX105">
            <v>1900</v>
          </cell>
          <cell r="BY105">
            <v>2612.4063232098997</v>
          </cell>
          <cell r="BZ105">
            <v>2599.5063232098996</v>
          </cell>
        </row>
        <row r="106">
          <cell r="F106" t="str">
            <v>Arbeitnehmer</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t="str">
            <v>... </v>
          </cell>
          <cell r="BM106" t="str">
            <v>... </v>
          </cell>
          <cell r="BN106">
            <v>378.13319999999999</v>
          </cell>
          <cell r="BO106">
            <v>467.98857328843729</v>
          </cell>
          <cell r="BP106">
            <v>579.19617935835061</v>
          </cell>
          <cell r="BQ106">
            <v>713.4</v>
          </cell>
          <cell r="BR106">
            <v>709.16583471004856</v>
          </cell>
          <cell r="BS106">
            <v>704.95680000000004</v>
          </cell>
          <cell r="BT106">
            <v>756.23264609118792</v>
          </cell>
          <cell r="BU106">
            <v>811.23809999999992</v>
          </cell>
          <cell r="BV106">
            <v>1025.538704654778</v>
          </cell>
          <cell r="BW106">
            <v>1296.45</v>
          </cell>
          <cell r="BX106">
            <v>1300</v>
          </cell>
          <cell r="BY106">
            <v>1782.8999999999999</v>
          </cell>
          <cell r="BZ106">
            <v>1800</v>
          </cell>
        </row>
        <row r="107">
          <cell r="F107" t="str">
            <v>Arbeitgeber</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v>189.12799999999999</v>
          </cell>
          <cell r="BO107">
            <v>234.07027705817831</v>
          </cell>
          <cell r="BP107">
            <v>289.69213761099559</v>
          </cell>
          <cell r="BQ107">
            <v>331.91419091252595</v>
          </cell>
          <cell r="BR107">
            <v>329.94421677963544</v>
          </cell>
          <cell r="BS107">
            <v>327.985934819573</v>
          </cell>
          <cell r="BT107">
            <v>351.84237015558631</v>
          </cell>
          <cell r="BU107">
            <v>377.43403083671825</v>
          </cell>
          <cell r="BV107">
            <v>477.13884133020815</v>
          </cell>
          <cell r="BW107">
            <v>603.18215981012645</v>
          </cell>
          <cell r="BX107">
            <v>600</v>
          </cell>
          <cell r="BY107">
            <v>829.50632320989973</v>
          </cell>
          <cell r="BZ107">
            <v>799.50632320989973</v>
          </cell>
        </row>
        <row r="108">
          <cell r="F108" t="str">
            <v>Übrige Einnahmen</v>
          </cell>
          <cell r="BN108">
            <v>563.82254298872624</v>
          </cell>
          <cell r="BO108">
            <v>730.04226093632394</v>
          </cell>
          <cell r="BP108">
            <v>719.45595098143667</v>
          </cell>
          <cell r="BQ108">
            <v>858.22727082430288</v>
          </cell>
          <cell r="BR108">
            <v>1093.6277760599739</v>
          </cell>
          <cell r="BS108">
            <v>1275.6152112</v>
          </cell>
          <cell r="BT108">
            <v>2006.0932433095038</v>
          </cell>
          <cell r="BU108">
            <v>1895.7291651</v>
          </cell>
          <cell r="BV108">
            <v>3520.8035573067887</v>
          </cell>
          <cell r="BW108">
            <v>4536.7797</v>
          </cell>
          <cell r="BX108">
            <v>5200</v>
          </cell>
          <cell r="BY108">
            <v>4700</v>
          </cell>
          <cell r="BZ108">
            <v>4500</v>
          </cell>
        </row>
        <row r="110">
          <cell r="F110" t="str">
            <v>Einnahmen Total</v>
          </cell>
          <cell r="AR110" t="str">
            <v>... </v>
          </cell>
          <cell r="AS110" t="str">
            <v>... </v>
          </cell>
          <cell r="AT110" t="str">
            <v>... </v>
          </cell>
          <cell r="AU110" t="str">
            <v>... </v>
          </cell>
          <cell r="AV110" t="str">
            <v>... </v>
          </cell>
          <cell r="AW110" t="str">
            <v>... </v>
          </cell>
          <cell r="AX110" t="str">
            <v>... </v>
          </cell>
          <cell r="AY110" t="str">
            <v>... </v>
          </cell>
          <cell r="AZ110" t="str">
            <v>... </v>
          </cell>
          <cell r="BA110" t="str">
            <v>... </v>
          </cell>
          <cell r="BB110" t="str">
            <v>... </v>
          </cell>
          <cell r="BC110" t="str">
            <v>... </v>
          </cell>
          <cell r="BD110" t="str">
            <v>... </v>
          </cell>
          <cell r="BE110" t="str">
            <v>... </v>
          </cell>
          <cell r="BF110" t="str">
            <v>... </v>
          </cell>
          <cell r="BG110" t="str">
            <v>... </v>
          </cell>
          <cell r="BH110" t="str">
            <v>... </v>
          </cell>
          <cell r="BI110" t="str">
            <v>... </v>
          </cell>
          <cell r="BJ110" t="str">
            <v>... </v>
          </cell>
          <cell r="BK110" t="str">
            <v>... </v>
          </cell>
          <cell r="BL110" t="str">
            <v>... </v>
          </cell>
          <cell r="BM110" t="str">
            <v>... </v>
          </cell>
          <cell r="BN110">
            <v>23840.332742988729</v>
          </cell>
          <cell r="BO110">
            <v>26859.164141457401</v>
          </cell>
          <cell r="BP110">
            <v>30060.151522096396</v>
          </cell>
          <cell r="BQ110">
            <v>33740.417344762594</v>
          </cell>
          <cell r="BR110">
            <v>36869.701127609784</v>
          </cell>
          <cell r="BS110">
            <v>40268.213776150857</v>
          </cell>
          <cell r="BT110">
            <v>41130.527451194022</v>
          </cell>
          <cell r="BU110">
            <v>41165.025819841219</v>
          </cell>
          <cell r="BV110">
            <v>44327.890460773117</v>
          </cell>
          <cell r="BW110">
            <v>46548.108713615511</v>
          </cell>
          <cell r="BX110">
            <v>47100</v>
          </cell>
          <cell r="BY110">
            <v>49539.90961686513</v>
          </cell>
          <cell r="BZ110">
            <v>48800</v>
          </cell>
        </row>
        <row r="111">
          <cell r="E111" t="str">
            <v>AUSGABEN</v>
          </cell>
        </row>
        <row r="112">
          <cell r="F112" t="str">
            <v>Sozialleistungen</v>
          </cell>
          <cell r="AW112">
            <v>1316.5629999999999</v>
          </cell>
          <cell r="BG112">
            <v>3458</v>
          </cell>
          <cell r="BL112" t="str">
            <v>... </v>
          </cell>
          <cell r="BN112">
            <v>6450.4030000000002</v>
          </cell>
          <cell r="BO112">
            <v>7116.6966987768328</v>
          </cell>
          <cell r="BP112">
            <v>7858</v>
          </cell>
          <cell r="BQ112">
            <v>8737</v>
          </cell>
          <cell r="BR112">
            <v>9727.2501183267941</v>
          </cell>
          <cell r="BS112">
            <v>10829.791000000001</v>
          </cell>
          <cell r="BT112">
            <v>11875.322900027983</v>
          </cell>
          <cell r="BU112">
            <v>13023.703</v>
          </cell>
          <cell r="BV112">
            <v>14138.501813431685</v>
          </cell>
          <cell r="BW112">
            <v>15350</v>
          </cell>
          <cell r="BX112">
            <v>16200</v>
          </cell>
          <cell r="BY112">
            <v>17443</v>
          </cell>
          <cell r="BZ112">
            <v>18500</v>
          </cell>
        </row>
        <row r="113">
          <cell r="F113" t="str">
            <v>Renten</v>
          </cell>
          <cell r="AR113" t="str">
            <v>... </v>
          </cell>
          <cell r="AS113" t="str">
            <v>... </v>
          </cell>
          <cell r="AT113" t="str">
            <v>... </v>
          </cell>
          <cell r="AU113" t="str">
            <v>... </v>
          </cell>
          <cell r="AV113" t="str">
            <v>... </v>
          </cell>
          <cell r="AW113">
            <v>1156.4459999999999</v>
          </cell>
          <cell r="AX113" t="str">
            <v>... </v>
          </cell>
          <cell r="AY113" t="str">
            <v>... </v>
          </cell>
          <cell r="AZ113" t="str">
            <v>... </v>
          </cell>
          <cell r="BA113" t="str">
            <v>... </v>
          </cell>
          <cell r="BB113" t="str">
            <v>... </v>
          </cell>
          <cell r="BC113" t="str">
            <v>... </v>
          </cell>
          <cell r="BD113" t="str">
            <v>... </v>
          </cell>
          <cell r="BE113" t="str">
            <v>... </v>
          </cell>
          <cell r="BF113" t="str">
            <v>... </v>
          </cell>
          <cell r="BG113">
            <v>2960</v>
          </cell>
          <cell r="BH113" t="str">
            <v>... </v>
          </cell>
          <cell r="BI113" t="str">
            <v>... </v>
          </cell>
          <cell r="BJ113" t="str">
            <v>... </v>
          </cell>
          <cell r="BK113" t="str">
            <v>... </v>
          </cell>
          <cell r="BL113" t="str">
            <v>... </v>
          </cell>
          <cell r="BM113" t="str">
            <v>... </v>
          </cell>
          <cell r="BN113">
            <v>5502.63</v>
          </cell>
          <cell r="BO113">
            <v>6000.3089995432738</v>
          </cell>
          <cell r="BP113">
            <v>6543</v>
          </cell>
          <cell r="BQ113">
            <v>7246</v>
          </cell>
          <cell r="BR113">
            <v>8075.5804712726385</v>
          </cell>
          <cell r="BS113">
            <v>9000.1380000000008</v>
          </cell>
          <cell r="BT113">
            <v>9815.1367867852987</v>
          </cell>
          <cell r="BU113">
            <v>10703.937</v>
          </cell>
          <cell r="BV113">
            <v>11570.8618519106</v>
          </cell>
          <cell r="BW113">
            <v>12508</v>
          </cell>
          <cell r="BX113">
            <v>13200</v>
          </cell>
          <cell r="BY113">
            <v>14450</v>
          </cell>
          <cell r="BZ113">
            <v>15300</v>
          </cell>
        </row>
        <row r="114">
          <cell r="F114" t="str">
            <v>Kapitalleistungen</v>
          </cell>
          <cell r="AR114" t="str">
            <v>... </v>
          </cell>
          <cell r="AS114" t="str">
            <v>... </v>
          </cell>
          <cell r="AT114" t="str">
            <v>... </v>
          </cell>
          <cell r="AU114" t="str">
            <v>... </v>
          </cell>
          <cell r="AV114" t="str">
            <v>... </v>
          </cell>
          <cell r="AW114">
            <v>160.11700000000002</v>
          </cell>
          <cell r="AX114" t="str">
            <v>... </v>
          </cell>
          <cell r="AY114" t="str">
            <v>... </v>
          </cell>
          <cell r="AZ114" t="str">
            <v>... </v>
          </cell>
          <cell r="BA114" t="str">
            <v>... </v>
          </cell>
          <cell r="BB114" t="str">
            <v>... </v>
          </cell>
          <cell r="BC114" t="str">
            <v>... </v>
          </cell>
          <cell r="BD114" t="str">
            <v>... </v>
          </cell>
          <cell r="BE114" t="str">
            <v>... </v>
          </cell>
          <cell r="BF114" t="str">
            <v>... </v>
          </cell>
          <cell r="BG114">
            <v>498</v>
          </cell>
          <cell r="BH114" t="str">
            <v>... </v>
          </cell>
          <cell r="BI114" t="str">
            <v>... </v>
          </cell>
          <cell r="BJ114" t="str">
            <v>... </v>
          </cell>
          <cell r="BK114" t="str">
            <v>... </v>
          </cell>
          <cell r="BL114" t="str">
            <v>... </v>
          </cell>
          <cell r="BM114" t="str">
            <v>... </v>
          </cell>
          <cell r="BN114">
            <v>947.77300000000002</v>
          </cell>
          <cell r="BO114">
            <v>1116.3876992335593</v>
          </cell>
          <cell r="BP114">
            <v>1315</v>
          </cell>
          <cell r="BQ114">
            <v>1491</v>
          </cell>
          <cell r="BR114">
            <v>1651.669647054156</v>
          </cell>
          <cell r="BS114">
            <v>1829.653</v>
          </cell>
          <cell r="BT114">
            <v>2060.1861132426848</v>
          </cell>
          <cell r="BU114">
            <v>2319.7660000000001</v>
          </cell>
          <cell r="BV114">
            <v>2567.6399615210853</v>
          </cell>
          <cell r="BW114">
            <v>2842</v>
          </cell>
          <cell r="BX114">
            <v>3000</v>
          </cell>
          <cell r="BY114">
            <v>2993</v>
          </cell>
          <cell r="BZ114">
            <v>3200</v>
          </cell>
        </row>
        <row r="115">
          <cell r="F115" t="str">
            <v>Austrittszahlungen, bereinigt</v>
          </cell>
          <cell r="AW115" t="str">
            <v>... </v>
          </cell>
          <cell r="AX115" t="str">
            <v>... </v>
          </cell>
          <cell r="AY115" t="str">
            <v>... </v>
          </cell>
          <cell r="AZ115" t="str">
            <v>... </v>
          </cell>
          <cell r="BA115" t="str">
            <v>... </v>
          </cell>
          <cell r="BB115" t="str">
            <v>... </v>
          </cell>
          <cell r="BC115" t="str">
            <v>... </v>
          </cell>
          <cell r="BD115" t="str">
            <v>... </v>
          </cell>
          <cell r="BE115" t="str">
            <v>... </v>
          </cell>
          <cell r="BF115" t="str">
            <v>... </v>
          </cell>
          <cell r="BG115" t="str">
            <v>... </v>
          </cell>
          <cell r="BH115" t="str">
            <v>... </v>
          </cell>
          <cell r="BI115" t="str">
            <v>... </v>
          </cell>
          <cell r="BJ115" t="str">
            <v>... </v>
          </cell>
          <cell r="BK115" t="str">
            <v>... </v>
          </cell>
          <cell r="BL115" t="str">
            <v>... </v>
          </cell>
          <cell r="BN115">
            <v>1441.5322000000006</v>
          </cell>
          <cell r="BO115">
            <v>1721.0917414491641</v>
          </cell>
          <cell r="BP115">
            <v>1815.6499999999996</v>
          </cell>
          <cell r="BQ115">
            <v>2617.4</v>
          </cell>
          <cell r="BR115">
            <v>3443.6505661863052</v>
          </cell>
          <cell r="BS115">
            <v>4366.3977999999997</v>
          </cell>
          <cell r="BT115">
            <v>4373.2412882977051</v>
          </cell>
          <cell r="BU115">
            <v>4369.5291000000007</v>
          </cell>
          <cell r="BV115">
            <v>5489.0028374620215</v>
          </cell>
          <cell r="BW115">
            <v>6057.45</v>
          </cell>
          <cell r="BX115">
            <v>6400</v>
          </cell>
          <cell r="BY115">
            <v>5632.7105491450202</v>
          </cell>
          <cell r="BZ115">
            <v>6299.911426457973</v>
          </cell>
        </row>
        <row r="116">
          <cell r="F116" t="str">
            <v>Barauszahlungen</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t="str">
            <v>... </v>
          </cell>
          <cell r="BM116" t="str">
            <v>... </v>
          </cell>
          <cell r="BN116">
            <v>536.77110000000005</v>
          </cell>
          <cell r="BO116">
            <v>655.95404851254636</v>
          </cell>
          <cell r="BP116">
            <v>801.6</v>
          </cell>
          <cell r="BQ116">
            <v>999</v>
          </cell>
          <cell r="BR116">
            <v>1119.3385444314868</v>
          </cell>
          <cell r="BS116">
            <v>1254.1729499999999</v>
          </cell>
          <cell r="BT116">
            <v>1298.7839424221654</v>
          </cell>
          <cell r="BU116">
            <v>1344.9817499999999</v>
          </cell>
          <cell r="BV116">
            <v>1501.1718496311473</v>
          </cell>
          <cell r="BW116">
            <v>1675.5</v>
          </cell>
          <cell r="BX116">
            <v>1700</v>
          </cell>
          <cell r="BY116">
            <v>1091.597</v>
          </cell>
          <cell r="BZ116">
            <v>1199.5</v>
          </cell>
        </row>
        <row r="117">
          <cell r="F117" t="str">
            <v>Freizügigkeitsleistungen saldiert</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t="str">
            <v>... </v>
          </cell>
          <cell r="BN117">
            <v>904.76110000000062</v>
          </cell>
          <cell r="BO117">
            <v>1065.1376929366179</v>
          </cell>
          <cell r="BP117">
            <v>1014.0499999999997</v>
          </cell>
          <cell r="BQ117">
            <v>1618.4</v>
          </cell>
          <cell r="BR117">
            <v>2324.3120217548185</v>
          </cell>
          <cell r="BS117">
            <v>3112.2248500000001</v>
          </cell>
          <cell r="BT117">
            <v>3074.4573458755394</v>
          </cell>
          <cell r="BU117">
            <v>3024.5473500000007</v>
          </cell>
          <cell r="BV117">
            <v>3987.8309878308737</v>
          </cell>
          <cell r="BW117">
            <v>4381.95</v>
          </cell>
          <cell r="BX117">
            <v>4700</v>
          </cell>
          <cell r="BY117">
            <v>4541.1135491450204</v>
          </cell>
          <cell r="BZ117">
            <v>5100.411426457973</v>
          </cell>
        </row>
        <row r="118">
          <cell r="F118" t="str">
            <v>  Ausbezahlte Freizügigkeitsleistungen</v>
          </cell>
          <cell r="AR118" t="str">
            <v>... </v>
          </cell>
          <cell r="AS118" t="str">
            <v>... </v>
          </cell>
          <cell r="AT118" t="str">
            <v>... </v>
          </cell>
          <cell r="AU118" t="str">
            <v>... </v>
          </cell>
          <cell r="AV118" t="str">
            <v>... </v>
          </cell>
          <cell r="AW118">
            <v>361.64699999999999</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cell r="BN118">
            <v>3041.7029000000002</v>
          </cell>
          <cell r="BO118">
            <v>3717.0729415710957</v>
          </cell>
          <cell r="BP118">
            <v>4542.3999999999996</v>
          </cell>
          <cell r="BQ118">
            <v>5661</v>
          </cell>
          <cell r="BR118">
            <v>6342.9184184450933</v>
          </cell>
          <cell r="BS118">
            <v>7106.9800500000001</v>
          </cell>
          <cell r="BT118">
            <v>7359.7756737256041</v>
          </cell>
          <cell r="BU118">
            <v>7621.5632500000002</v>
          </cell>
          <cell r="BV118">
            <v>9454.6022961108738</v>
          </cell>
          <cell r="BW118">
            <v>11728.5</v>
          </cell>
          <cell r="BX118">
            <v>12000</v>
          </cell>
          <cell r="BY118">
            <v>14644.213549145021</v>
          </cell>
          <cell r="BZ118">
            <v>16299.5</v>
          </cell>
        </row>
        <row r="119">
          <cell r="F119" t="str">
            <v>  Einbezahlte Freizügigkeitsleistungen (-)</v>
          </cell>
          <cell r="AW119" t="str">
            <v>... </v>
          </cell>
          <cell r="AX119" t="str">
            <v>... </v>
          </cell>
          <cell r="AY119" t="str">
            <v>... </v>
          </cell>
          <cell r="AZ119" t="str">
            <v>... </v>
          </cell>
          <cell r="BA119" t="str">
            <v>... </v>
          </cell>
          <cell r="BB119" t="str">
            <v>... </v>
          </cell>
          <cell r="BC119" t="str">
            <v>... </v>
          </cell>
          <cell r="BD119" t="str">
            <v>... </v>
          </cell>
          <cell r="BE119" t="str">
            <v>... </v>
          </cell>
          <cell r="BF119" t="str">
            <v>... </v>
          </cell>
          <cell r="BG119" t="str">
            <v>... </v>
          </cell>
          <cell r="BH119" t="str">
            <v>... </v>
          </cell>
          <cell r="BI119" t="str">
            <v>... </v>
          </cell>
          <cell r="BJ119" t="str">
            <v>... </v>
          </cell>
          <cell r="BK119" t="str">
            <v>... </v>
          </cell>
          <cell r="BL119" t="str">
            <v>... </v>
          </cell>
          <cell r="BN119">
            <v>2136.9417999999996</v>
          </cell>
          <cell r="BO119">
            <v>2651.9352486344778</v>
          </cell>
          <cell r="BP119">
            <v>3528.35</v>
          </cell>
          <cell r="BQ119">
            <v>4042.6</v>
          </cell>
          <cell r="BR119">
            <v>4018.6063966902748</v>
          </cell>
          <cell r="BS119">
            <v>3994.7552000000001</v>
          </cell>
          <cell r="BT119">
            <v>4285.3183278500646</v>
          </cell>
          <cell r="BU119">
            <v>4597.0158999999994</v>
          </cell>
          <cell r="BV119">
            <v>5466.7713082800001</v>
          </cell>
          <cell r="BW119">
            <v>7346.55</v>
          </cell>
          <cell r="BX119">
            <v>7300</v>
          </cell>
          <cell r="BY119">
            <v>10103.1</v>
          </cell>
          <cell r="BZ119">
            <v>11200.088573542027</v>
          </cell>
        </row>
        <row r="120">
          <cell r="F120" t="str">
            <v>Nettozahlungen an Versicherungen</v>
          </cell>
          <cell r="AR120" t="str">
            <v>... </v>
          </cell>
          <cell r="AS120" t="str">
            <v>... </v>
          </cell>
          <cell r="AT120" t="str">
            <v>... </v>
          </cell>
          <cell r="AU120" t="str">
            <v>... </v>
          </cell>
          <cell r="AV120" t="str">
            <v>... </v>
          </cell>
          <cell r="AW120">
            <v>515.15100000000007</v>
          </cell>
          <cell r="AX120" t="str">
            <v>... </v>
          </cell>
          <cell r="AY120" t="str">
            <v>... </v>
          </cell>
          <cell r="AZ120" t="str">
            <v>... </v>
          </cell>
          <cell r="BA120" t="str">
            <v>... </v>
          </cell>
          <cell r="BB120" t="str">
            <v>... </v>
          </cell>
          <cell r="BC120" t="str">
            <v>... </v>
          </cell>
          <cell r="BD120" t="str">
            <v>... </v>
          </cell>
          <cell r="BE120" t="str">
            <v>... </v>
          </cell>
          <cell r="BF120" t="str">
            <v>... </v>
          </cell>
          <cell r="BG120" t="str">
            <v>... </v>
          </cell>
          <cell r="BH120" t="str">
            <v>... </v>
          </cell>
          <cell r="BI120" t="str">
            <v>... </v>
          </cell>
          <cell r="BJ120" t="str">
            <v>... </v>
          </cell>
          <cell r="BK120" t="str">
            <v>... </v>
          </cell>
          <cell r="BL120" t="str">
            <v>... </v>
          </cell>
          <cell r="BM120" t="str">
            <v>... </v>
          </cell>
          <cell r="BN120">
            <v>2813.0840000000003</v>
          </cell>
          <cell r="BO120">
            <v>2876.3261987386868</v>
          </cell>
          <cell r="BP120">
            <v>2940.9901736139204</v>
          </cell>
          <cell r="BQ120">
            <v>3007.1078882105039</v>
          </cell>
          <cell r="BR120">
            <v>3074.7120247008752</v>
          </cell>
          <cell r="BS120">
            <v>3143.8359999999993</v>
          </cell>
          <cell r="BT120">
            <v>2973.4434531525903</v>
          </cell>
          <cell r="BU120">
            <v>2812.286000000001</v>
          </cell>
          <cell r="BV120">
            <v>2725.2976582384545</v>
          </cell>
          <cell r="BW120">
            <v>2641</v>
          </cell>
          <cell r="BX120">
            <v>2600</v>
          </cell>
          <cell r="BY120">
            <v>3347</v>
          </cell>
          <cell r="BZ120">
            <v>3300</v>
          </cell>
        </row>
        <row r="121">
          <cell r="F121" t="str">
            <v>Unkosten der Vermögensverwaltung, Passivzinsen</v>
          </cell>
          <cell r="AR121" t="str">
            <v>... </v>
          </cell>
          <cell r="AS121" t="str">
            <v>... </v>
          </cell>
          <cell r="AT121" t="str">
            <v>... </v>
          </cell>
          <cell r="AU121" t="str">
            <v>... </v>
          </cell>
          <cell r="AV121" t="str">
            <v>... </v>
          </cell>
          <cell r="AW121" t="str">
            <v>... </v>
          </cell>
          <cell r="AX121" t="str">
            <v>... </v>
          </cell>
          <cell r="AY121" t="str">
            <v>... </v>
          </cell>
          <cell r="AZ121" t="str">
            <v>... </v>
          </cell>
          <cell r="BA121" t="str">
            <v>... </v>
          </cell>
          <cell r="BB121" t="str">
            <v>... </v>
          </cell>
          <cell r="BC121" t="str">
            <v>... </v>
          </cell>
          <cell r="BD121" t="str">
            <v>... </v>
          </cell>
          <cell r="BE121" t="str">
            <v>... </v>
          </cell>
          <cell r="BF121" t="str">
            <v>... </v>
          </cell>
          <cell r="BG121" t="str">
            <v>... </v>
          </cell>
          <cell r="BH121" t="str">
            <v>... </v>
          </cell>
          <cell r="BI121" t="str">
            <v>... </v>
          </cell>
          <cell r="BJ121" t="str">
            <v>... </v>
          </cell>
          <cell r="BK121" t="str">
            <v>... </v>
          </cell>
          <cell r="BL121" t="str">
            <v>... </v>
          </cell>
          <cell r="BM121" t="str">
            <v>... </v>
          </cell>
          <cell r="BN121">
            <v>764.85</v>
          </cell>
          <cell r="BO121">
            <v>811.32269681164064</v>
          </cell>
          <cell r="BP121">
            <v>860.6190996426925</v>
          </cell>
          <cell r="BQ121">
            <v>912.910778387547</v>
          </cell>
          <cell r="BR121">
            <v>968.37972761953142</v>
          </cell>
          <cell r="BS121">
            <v>1027.2190000000001</v>
          </cell>
          <cell r="BT121">
            <v>1138.9197754771844</v>
          </cell>
          <cell r="BU121">
            <v>1262.7670000000001</v>
          </cell>
          <cell r="BV121">
            <v>1286.6575057100472</v>
          </cell>
          <cell r="BW121">
            <v>1311</v>
          </cell>
          <cell r="BX121">
            <v>1300</v>
          </cell>
          <cell r="BY121">
            <v>1335</v>
          </cell>
          <cell r="BZ121">
            <v>1300</v>
          </cell>
        </row>
        <row r="122">
          <cell r="F122" t="str">
            <v>Verwaltungsaufwand</v>
          </cell>
          <cell r="AR122" t="str">
            <v>... </v>
          </cell>
          <cell r="AS122" t="str">
            <v>... </v>
          </cell>
          <cell r="AT122" t="str">
            <v>... </v>
          </cell>
          <cell r="AU122" t="str">
            <v>... </v>
          </cell>
          <cell r="AV122" t="str">
            <v>... </v>
          </cell>
          <cell r="AW122">
            <v>264.02300000000002</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t="str">
            <v>... </v>
          </cell>
          <cell r="BM122" t="str">
            <v>... </v>
          </cell>
          <cell r="BN122">
            <v>339.47324230936795</v>
          </cell>
          <cell r="BO122">
            <v>370.72122388192133</v>
          </cell>
          <cell r="BP122">
            <v>398.83578319926926</v>
          </cell>
          <cell r="BQ122">
            <v>452.10396153776185</v>
          </cell>
          <cell r="BR122">
            <v>509.51170689230565</v>
          </cell>
          <cell r="BS122">
            <v>573.22862453531604</v>
          </cell>
          <cell r="BT122">
            <v>602.6519647534584</v>
          </cell>
          <cell r="BU122">
            <v>635.42353696386397</v>
          </cell>
          <cell r="BV122">
            <v>690.60751134430927</v>
          </cell>
          <cell r="BW122">
            <v>750.58399159095575</v>
          </cell>
          <cell r="BX122">
            <v>800</v>
          </cell>
          <cell r="BY122">
            <v>963.39071627406884</v>
          </cell>
          <cell r="BZ122">
            <v>1000</v>
          </cell>
        </row>
        <row r="123">
          <cell r="F123" t="str">
            <v xml:space="preserve"> Ausgaben Total</v>
          </cell>
          <cell r="AR123" t="str">
            <v>... </v>
          </cell>
          <cell r="AS123" t="str">
            <v>... </v>
          </cell>
          <cell r="AT123" t="str">
            <v>... </v>
          </cell>
          <cell r="AU123" t="str">
            <v>... </v>
          </cell>
          <cell r="AV123" t="str">
            <v>... </v>
          </cell>
          <cell r="AW123" t="str">
            <v>... </v>
          </cell>
          <cell r="AX123" t="str">
            <v>... </v>
          </cell>
          <cell r="AY123" t="str">
            <v>... </v>
          </cell>
          <cell r="AZ123" t="str">
            <v>... </v>
          </cell>
          <cell r="BA123" t="str">
            <v>... </v>
          </cell>
          <cell r="BB123" t="str">
            <v>... </v>
          </cell>
          <cell r="BC123" t="str">
            <v>... </v>
          </cell>
          <cell r="BD123" t="str">
            <v>... </v>
          </cell>
          <cell r="BE123" t="str">
            <v>... </v>
          </cell>
          <cell r="BF123" t="str">
            <v>... </v>
          </cell>
          <cell r="BG123" t="str">
            <v>... </v>
          </cell>
          <cell r="BH123" t="str">
            <v>... </v>
          </cell>
          <cell r="BI123" t="str">
            <v>... </v>
          </cell>
          <cell r="BJ123" t="str">
            <v>... </v>
          </cell>
          <cell r="BK123" t="str">
            <v>... </v>
          </cell>
          <cell r="BL123" t="str">
            <v>... </v>
          </cell>
          <cell r="BM123" t="str">
            <v>... </v>
          </cell>
          <cell r="BN123">
            <v>11809.342442309369</v>
          </cell>
          <cell r="BO123">
            <v>12896.158559658246</v>
          </cell>
          <cell r="BP123">
            <v>13874.095056455881</v>
          </cell>
          <cell r="BQ123">
            <v>15726.522628135814</v>
          </cell>
          <cell r="BR123">
            <v>17723.504143725811</v>
          </cell>
          <cell r="BS123">
            <v>19940.472424535317</v>
          </cell>
          <cell r="BT123">
            <v>20963.579381708922</v>
          </cell>
          <cell r="BU123">
            <v>22103.708636963864</v>
          </cell>
          <cell r="BV123">
            <v>24330.067326186516</v>
          </cell>
          <cell r="BW123">
            <v>26110.033991590957</v>
          </cell>
          <cell r="BX123">
            <v>27300</v>
          </cell>
          <cell r="BY123">
            <v>28721.101265419089</v>
          </cell>
          <cell r="BZ123">
            <v>30399.911426457973</v>
          </cell>
        </row>
        <row r="124">
          <cell r="E124" t="str">
            <v>ERGEBNIS der laufenden Rechnung</v>
          </cell>
          <cell r="AW124" t="str">
            <v>... </v>
          </cell>
          <cell r="AX124" t="str">
            <v>... </v>
          </cell>
          <cell r="AY124" t="str">
            <v>... </v>
          </cell>
          <cell r="AZ124" t="str">
            <v>... </v>
          </cell>
          <cell r="BA124" t="str">
            <v>... </v>
          </cell>
          <cell r="BB124" t="str">
            <v>... </v>
          </cell>
          <cell r="BC124" t="str">
            <v>... </v>
          </cell>
          <cell r="BD124" t="str">
            <v>... </v>
          </cell>
          <cell r="BE124" t="str">
            <v>... </v>
          </cell>
          <cell r="BF124" t="str">
            <v>... </v>
          </cell>
          <cell r="BG124" t="str">
            <v>... </v>
          </cell>
          <cell r="BL124" t="str">
            <v>... </v>
          </cell>
          <cell r="BN124">
            <v>12030.990300679359</v>
          </cell>
          <cell r="BO124">
            <v>13963.005581799154</v>
          </cell>
          <cell r="BP124">
            <v>16186.056465640515</v>
          </cell>
          <cell r="BQ124">
            <v>18013.894716626783</v>
          </cell>
          <cell r="BR124">
            <v>19146.196983883972</v>
          </cell>
          <cell r="BS124">
            <v>20327.741351615539</v>
          </cell>
          <cell r="BT124">
            <v>20166.948069485101</v>
          </cell>
          <cell r="BU124">
            <v>19061.317182877356</v>
          </cell>
          <cell r="BV124">
            <v>19997.823134586601</v>
          </cell>
          <cell r="BW124">
            <v>20438.074722024554</v>
          </cell>
          <cell r="BX124">
            <v>19800</v>
          </cell>
          <cell r="BY124">
            <v>20818.808351446041</v>
          </cell>
          <cell r="BZ124">
            <v>18400.088573542027</v>
          </cell>
        </row>
        <row r="125">
          <cell r="E125" t="str">
            <v>Buchgewinne, übriger Ertrag, Schätzfehler (früher "Statistische Differenz")</v>
          </cell>
          <cell r="AR125" t="str">
            <v>... </v>
          </cell>
          <cell r="AS125" t="str">
            <v>... </v>
          </cell>
          <cell r="AT125" t="str">
            <v>... </v>
          </cell>
          <cell r="AU125" t="str">
            <v>... </v>
          </cell>
          <cell r="AV125" t="str">
            <v>... </v>
          </cell>
          <cell r="AW125" t="str">
            <v>... </v>
          </cell>
          <cell r="AX125" t="str">
            <v>... </v>
          </cell>
          <cell r="AY125" t="str">
            <v>... </v>
          </cell>
          <cell r="AZ125" t="str">
            <v>... </v>
          </cell>
          <cell r="BA125" t="str">
            <v>... </v>
          </cell>
          <cell r="BB125" t="str">
            <v>... </v>
          </cell>
          <cell r="BC125" t="str">
            <v>... </v>
          </cell>
          <cell r="BD125" t="str">
            <v>... </v>
          </cell>
          <cell r="BE125" t="str">
            <v>... </v>
          </cell>
          <cell r="BF125" t="str">
            <v>... </v>
          </cell>
          <cell r="BG125" t="str">
            <v>... </v>
          </cell>
          <cell r="BH125" t="str">
            <v>... </v>
          </cell>
          <cell r="BI125" t="str">
            <v>... </v>
          </cell>
          <cell r="BJ125" t="str">
            <v>... </v>
          </cell>
          <cell r="BK125" t="str">
            <v>... </v>
          </cell>
          <cell r="BL125" t="str">
            <v>... </v>
          </cell>
          <cell r="BM125" t="str">
            <v>... </v>
          </cell>
          <cell r="BN125">
            <v>-30.988423602346302</v>
          </cell>
          <cell r="BO125">
            <v>337.39442007203598</v>
          </cell>
          <cell r="BP125">
            <v>513.963019711333</v>
          </cell>
          <cell r="BQ125">
            <v>586.51176550726098</v>
          </cell>
          <cell r="BR125">
            <v>753.54198931033193</v>
          </cell>
          <cell r="BS125">
            <v>272.30464838446602</v>
          </cell>
          <cell r="BT125">
            <v>-766.5</v>
          </cell>
          <cell r="BU125">
            <v>-961.42918287737496</v>
          </cell>
          <cell r="BV125">
            <v>5902.4427764624897</v>
          </cell>
          <cell r="BW125">
            <v>5961.3881263222502</v>
          </cell>
          <cell r="BX125">
            <v>16300</v>
          </cell>
          <cell r="BY125">
            <v>19213</v>
          </cell>
          <cell r="BZ125">
            <v>26801</v>
          </cell>
        </row>
        <row r="126">
          <cell r="E126" t="str">
            <v>ERGEBNIS (Zunahme des ausgewiesenen Kapitalbestandes)</v>
          </cell>
          <cell r="AW126" t="str">
            <v>... </v>
          </cell>
          <cell r="AX126" t="str">
            <v>... </v>
          </cell>
          <cell r="AY126" t="str">
            <v>... </v>
          </cell>
          <cell r="AZ126" t="str">
            <v>... </v>
          </cell>
          <cell r="BA126" t="str">
            <v>... </v>
          </cell>
          <cell r="BB126" t="str">
            <v>... </v>
          </cell>
          <cell r="BC126" t="str">
            <v>... </v>
          </cell>
          <cell r="BD126" t="str">
            <v>... </v>
          </cell>
          <cell r="BE126" t="str">
            <v>... </v>
          </cell>
          <cell r="BF126" t="str">
            <v>... </v>
          </cell>
          <cell r="BG126" t="str">
            <v>... </v>
          </cell>
          <cell r="BH126" t="str">
            <v>... </v>
          </cell>
          <cell r="BI126" t="str">
            <v>... </v>
          </cell>
          <cell r="BJ126" t="str">
            <v>... </v>
          </cell>
          <cell r="BK126" t="str">
            <v>... </v>
          </cell>
          <cell r="BL126" t="str">
            <v>... </v>
          </cell>
          <cell r="BN126">
            <v>12000.001877077013</v>
          </cell>
          <cell r="BO126">
            <v>14300.40000187119</v>
          </cell>
          <cell r="BP126">
            <v>16700.019485351848</v>
          </cell>
          <cell r="BQ126">
            <v>18600.406482134043</v>
          </cell>
          <cell r="BR126">
            <v>19899.738973194304</v>
          </cell>
          <cell r="BS126">
            <v>20600.046000000006</v>
          </cell>
          <cell r="BT126">
            <v>19400.448069485101</v>
          </cell>
          <cell r="BU126">
            <v>18099.887999999981</v>
          </cell>
          <cell r="BV126">
            <v>25900.265911049089</v>
          </cell>
          <cell r="BW126">
            <v>26399.462848346804</v>
          </cell>
          <cell r="BX126">
            <v>36100</v>
          </cell>
          <cell r="BY126">
            <v>40031.808351446045</v>
          </cell>
          <cell r="BZ126">
            <v>45201.088573542031</v>
          </cell>
        </row>
        <row r="127">
          <cell r="E127" t="str">
            <v>KAPITAL</v>
          </cell>
        </row>
        <row r="128">
          <cell r="E128" t="str">
            <v>Das Kapital aus Zeile 128 steht neu in Zeile 140!</v>
          </cell>
          <cell r="AW128">
            <v>32497.853999999999</v>
          </cell>
          <cell r="BG128">
            <v>81964</v>
          </cell>
          <cell r="BL128" t="str">
            <v>... </v>
          </cell>
          <cell r="BN128">
            <v>157600</v>
          </cell>
          <cell r="BO128">
            <v>171900</v>
          </cell>
          <cell r="BP128">
            <v>188600</v>
          </cell>
          <cell r="BQ128">
            <v>207200</v>
          </cell>
          <cell r="BR128">
            <v>227100</v>
          </cell>
          <cell r="BS128">
            <v>247700</v>
          </cell>
          <cell r="BT128">
            <v>267100</v>
          </cell>
          <cell r="BU128">
            <v>285200</v>
          </cell>
          <cell r="BV128">
            <v>311100</v>
          </cell>
          <cell r="BW128">
            <v>337500</v>
          </cell>
          <cell r="BX128">
            <v>373600</v>
          </cell>
          <cell r="BY128">
            <v>413600</v>
          </cell>
          <cell r="BZ128">
            <v>458800</v>
          </cell>
        </row>
        <row r="129">
          <cell r="E129" t="str">
            <v>Übrige Kapitalwertveränderungen, übrige Einnahmen oder übrige Ausgaben, die anhand der PKS-Daten und des hier verwendeten Schätzansatzes noch nicht zugeordnet werden können. 
Rechnerisch: Differenz zwischen laufender Rechnung und Kapitalrechnung.</v>
          </cell>
          <cell r="BN129">
            <v>0</v>
          </cell>
          <cell r="BO129">
            <v>0</v>
          </cell>
          <cell r="BP129">
            <v>0</v>
          </cell>
          <cell r="BQ129">
            <v>0</v>
          </cell>
          <cell r="BR129">
            <v>0</v>
          </cell>
          <cell r="BS129">
            <v>0</v>
          </cell>
          <cell r="BT129">
            <v>0</v>
          </cell>
          <cell r="BU129">
            <v>0</v>
          </cell>
          <cell r="BV129">
            <v>0</v>
          </cell>
          <cell r="BW129">
            <v>0</v>
          </cell>
          <cell r="BX129">
            <v>0</v>
          </cell>
          <cell r="BY129">
            <v>4282.8066485539603</v>
          </cell>
          <cell r="BZ129">
            <v>0</v>
          </cell>
        </row>
        <row r="130">
          <cell r="E130" t="str">
            <v>TOTAL KAPITALWERTVERÄNDERUNGEN (Beitrag zur Änderung des Kapitalbestandes)</v>
          </cell>
          <cell r="BN130">
            <v>-30.988423602346302</v>
          </cell>
          <cell r="BO130">
            <v>336.99441820084576</v>
          </cell>
          <cell r="BP130">
            <v>513.94353435948506</v>
          </cell>
          <cell r="BQ130">
            <v>586.10528337321739</v>
          </cell>
          <cell r="BR130">
            <v>753.80301611602772</v>
          </cell>
          <cell r="BS130">
            <v>272.25864838446068</v>
          </cell>
          <cell r="BT130">
            <v>-766.94806948510086</v>
          </cell>
          <cell r="BU130">
            <v>-961.31718287735566</v>
          </cell>
          <cell r="BV130">
            <v>5902.1768654133994</v>
          </cell>
          <cell r="BW130">
            <v>5961.9252779754461</v>
          </cell>
          <cell r="BX130">
            <v>16300</v>
          </cell>
          <cell r="BY130">
            <v>14898.384999999998</v>
          </cell>
          <cell r="BZ130">
            <v>26799.911426457973</v>
          </cell>
        </row>
        <row r="131">
          <cell r="E131" t="str">
            <v>davon Gewinne</v>
          </cell>
          <cell r="BN131" t="str">
            <v>…</v>
          </cell>
          <cell r="BO131" t="str">
            <v>…</v>
          </cell>
          <cell r="BP131" t="str">
            <v>…</v>
          </cell>
          <cell r="BQ131" t="str">
            <v>…</v>
          </cell>
          <cell r="BR131" t="str">
            <v>…</v>
          </cell>
          <cell r="BS131" t="str">
            <v>…</v>
          </cell>
          <cell r="BT131" t="str">
            <v>…</v>
          </cell>
          <cell r="BU131" t="str">
            <v>…</v>
          </cell>
          <cell r="BV131" t="str">
            <v>…</v>
          </cell>
          <cell r="BW131" t="str">
            <v>…</v>
          </cell>
          <cell r="BX131" t="str">
            <v>…</v>
          </cell>
          <cell r="BY131">
            <v>18615.151999999998</v>
          </cell>
          <cell r="BZ131" t="str">
            <v>…</v>
          </cell>
        </row>
        <row r="132">
          <cell r="E132" t="str">
            <v>davon Verluste</v>
          </cell>
          <cell r="BN132" t="str">
            <v>…</v>
          </cell>
          <cell r="BO132" t="str">
            <v>…</v>
          </cell>
          <cell r="BP132" t="str">
            <v>…</v>
          </cell>
          <cell r="BQ132" t="str">
            <v>…</v>
          </cell>
          <cell r="BR132" t="str">
            <v>…</v>
          </cell>
          <cell r="BS132" t="str">
            <v>…</v>
          </cell>
          <cell r="BT132" t="str">
            <v>…</v>
          </cell>
          <cell r="BU132" t="str">
            <v>…</v>
          </cell>
          <cell r="BV132" t="str">
            <v>…</v>
          </cell>
          <cell r="BW132" t="str">
            <v>…</v>
          </cell>
          <cell r="BX132" t="str">
            <v>…</v>
          </cell>
          <cell r="BY132">
            <v>-3716.7669999999998</v>
          </cell>
          <cell r="BZ132" t="str">
            <v>…</v>
          </cell>
        </row>
        <row r="133">
          <cell r="E133" t="str">
            <v>Realisierte Kapitalwertveränderungen geschätzt</v>
          </cell>
          <cell r="BN133">
            <v>563.82254298872624</v>
          </cell>
          <cell r="BO133">
            <v>730.04226093632394</v>
          </cell>
          <cell r="BP133">
            <v>719.45595098143667</v>
          </cell>
          <cell r="BQ133">
            <v>858.22727082430288</v>
          </cell>
          <cell r="BR133">
            <v>1093.6277760599739</v>
          </cell>
          <cell r="BS133">
            <v>1275.6152112</v>
          </cell>
          <cell r="BT133">
            <v>2006.0932433095038</v>
          </cell>
          <cell r="BU133">
            <v>1895.7291651</v>
          </cell>
          <cell r="BV133">
            <v>3520.8035573067887</v>
          </cell>
          <cell r="BW133">
            <v>4536.7797</v>
          </cell>
          <cell r="BX133">
            <v>5200</v>
          </cell>
          <cell r="BY133">
            <v>4700</v>
          </cell>
          <cell r="BZ133">
            <v>4500</v>
          </cell>
        </row>
        <row r="134">
          <cell r="E134" t="str">
            <v xml:space="preserve">  davon realisierte Wertgewinne</v>
          </cell>
          <cell r="BN134" t="str">
            <v>…</v>
          </cell>
          <cell r="BO134" t="str">
            <v>…</v>
          </cell>
          <cell r="BP134" t="str">
            <v>…</v>
          </cell>
          <cell r="BQ134" t="str">
            <v>…</v>
          </cell>
          <cell r="BR134" t="str">
            <v>…</v>
          </cell>
          <cell r="BS134" t="str">
            <v>…</v>
          </cell>
          <cell r="BT134" t="str">
            <v>…</v>
          </cell>
          <cell r="BU134" t="str">
            <v>…</v>
          </cell>
          <cell r="BV134" t="str">
            <v>…</v>
          </cell>
          <cell r="BW134" t="str">
            <v>…</v>
          </cell>
          <cell r="BX134" t="str">
            <v>…</v>
          </cell>
          <cell r="BY134" t="str">
            <v>…</v>
          </cell>
          <cell r="BZ134" t="str">
            <v>…</v>
          </cell>
        </row>
        <row r="135">
          <cell r="E135" t="str">
            <v xml:space="preserve">  davon realisierte Wertverluste</v>
          </cell>
          <cell r="BN135" t="str">
            <v>…</v>
          </cell>
          <cell r="BO135" t="str">
            <v>…</v>
          </cell>
          <cell r="BP135" t="str">
            <v>…</v>
          </cell>
          <cell r="BQ135" t="str">
            <v>…</v>
          </cell>
          <cell r="BR135" t="str">
            <v>…</v>
          </cell>
          <cell r="BS135" t="str">
            <v>…</v>
          </cell>
          <cell r="BT135" t="str">
            <v>…</v>
          </cell>
          <cell r="BU135" t="str">
            <v>…</v>
          </cell>
          <cell r="BV135" t="str">
            <v>…</v>
          </cell>
          <cell r="BW135" t="str">
            <v>…</v>
          </cell>
          <cell r="BX135" t="str">
            <v>…</v>
          </cell>
          <cell r="BY135" t="str">
            <v>…</v>
          </cell>
          <cell r="BZ135" t="str">
            <v>…</v>
          </cell>
        </row>
        <row r="136">
          <cell r="E136" t="str">
            <v>Buchwertveränderungen geschätzt</v>
          </cell>
          <cell r="BN136">
            <v>-594.81096659107254</v>
          </cell>
          <cell r="BO136">
            <v>-393.04784273547818</v>
          </cell>
          <cell r="BP136">
            <v>-205.51241662195162</v>
          </cell>
          <cell r="BQ136">
            <v>-272.12198745108549</v>
          </cell>
          <cell r="BR136">
            <v>-339.82475994394622</v>
          </cell>
          <cell r="BS136">
            <v>-1003.3565628155393</v>
          </cell>
          <cell r="BT136">
            <v>-2773.0413127946049</v>
          </cell>
          <cell r="BU136">
            <v>-2857.0463479773557</v>
          </cell>
          <cell r="BV136">
            <v>2381.3733081066107</v>
          </cell>
          <cell r="BW136">
            <v>1425.145577975446</v>
          </cell>
          <cell r="BX136">
            <v>11100</v>
          </cell>
          <cell r="BY136">
            <v>10198.384999999998</v>
          </cell>
          <cell r="BZ136">
            <v>22299.911426457973</v>
          </cell>
        </row>
        <row r="137">
          <cell r="E137" t="str">
            <v xml:space="preserve">  davon Buchwertgewinne</v>
          </cell>
          <cell r="BN137" t="str">
            <v>…</v>
          </cell>
          <cell r="BO137" t="str">
            <v>…</v>
          </cell>
          <cell r="BP137" t="str">
            <v>…</v>
          </cell>
          <cell r="BQ137" t="str">
            <v>…</v>
          </cell>
          <cell r="BR137" t="str">
            <v>…</v>
          </cell>
          <cell r="BS137" t="str">
            <v>…</v>
          </cell>
          <cell r="BT137" t="str">
            <v>…</v>
          </cell>
          <cell r="BU137" t="str">
            <v>…</v>
          </cell>
          <cell r="BV137" t="str">
            <v>…</v>
          </cell>
          <cell r="BW137" t="str">
            <v>…</v>
          </cell>
          <cell r="BX137" t="str">
            <v>…</v>
          </cell>
          <cell r="BY137" t="str">
            <v>…</v>
          </cell>
          <cell r="BZ137" t="str">
            <v>…</v>
          </cell>
        </row>
        <row r="138">
          <cell r="E138" t="str">
            <v xml:space="preserve">  davon Buchwertverluste</v>
          </cell>
          <cell r="BN138" t="str">
            <v>…</v>
          </cell>
          <cell r="BO138" t="str">
            <v>…</v>
          </cell>
          <cell r="BP138" t="str">
            <v>…</v>
          </cell>
          <cell r="BQ138" t="str">
            <v>…</v>
          </cell>
          <cell r="BR138" t="str">
            <v>…</v>
          </cell>
          <cell r="BS138" t="str">
            <v>…</v>
          </cell>
          <cell r="BT138" t="str">
            <v>…</v>
          </cell>
          <cell r="BU138" t="str">
            <v>…</v>
          </cell>
          <cell r="BV138" t="str">
            <v>…</v>
          </cell>
          <cell r="BW138" t="str">
            <v>…</v>
          </cell>
          <cell r="BX138" t="str">
            <v>…</v>
          </cell>
          <cell r="BY138" t="str">
            <v>…</v>
          </cell>
          <cell r="BZ138" t="str">
            <v>…</v>
          </cell>
        </row>
        <row r="139">
          <cell r="E139" t="str">
            <v>Änderung des ausgewiesenen Kapitalbestandes</v>
          </cell>
          <cell r="BN139">
            <v>12000.001877077013</v>
          </cell>
          <cell r="BO139">
            <v>14300</v>
          </cell>
          <cell r="BP139">
            <v>16700</v>
          </cell>
          <cell r="BQ139">
            <v>18600</v>
          </cell>
          <cell r="BR139">
            <v>19900</v>
          </cell>
          <cell r="BS139">
            <v>20600</v>
          </cell>
          <cell r="BT139">
            <v>19400</v>
          </cell>
          <cell r="BU139">
            <v>18100</v>
          </cell>
          <cell r="BV139">
            <v>25900</v>
          </cell>
          <cell r="BW139">
            <v>26400</v>
          </cell>
          <cell r="BX139">
            <v>36100</v>
          </cell>
          <cell r="BY139">
            <v>40000</v>
          </cell>
          <cell r="BZ139">
            <v>45200</v>
          </cell>
        </row>
        <row r="140">
          <cell r="E140" t="str">
            <v>Kapital bereinigt</v>
          </cell>
          <cell r="BN140">
            <v>157600</v>
          </cell>
          <cell r="BO140">
            <v>171900</v>
          </cell>
          <cell r="BP140">
            <v>188600</v>
          </cell>
          <cell r="BQ140">
            <v>207200</v>
          </cell>
          <cell r="BR140">
            <v>227100</v>
          </cell>
          <cell r="BS140">
            <v>247700</v>
          </cell>
          <cell r="BT140">
            <v>267100</v>
          </cell>
          <cell r="BU140">
            <v>285200</v>
          </cell>
          <cell r="BV140">
            <v>311100</v>
          </cell>
          <cell r="BW140">
            <v>337500</v>
          </cell>
          <cell r="BX140">
            <v>373600</v>
          </cell>
          <cell r="BY140">
            <v>413600</v>
          </cell>
          <cell r="BZ140">
            <v>458800</v>
          </cell>
        </row>
        <row r="141">
          <cell r="F141" t="str">
            <v>(ohne Kreditoren, übrige Passiven und Passivhypotheken)</v>
          </cell>
        </row>
        <row r="143">
          <cell r="E143" t="str">
            <v>Versicherte in 1000</v>
          </cell>
          <cell r="AW143">
            <v>1382.3689999999999</v>
          </cell>
          <cell r="BG143">
            <v>1688</v>
          </cell>
          <cell r="BL143" t="str">
            <v>... </v>
          </cell>
          <cell r="BN143">
            <v>3266</v>
          </cell>
          <cell r="BO143">
            <v>3350</v>
          </cell>
          <cell r="BP143">
            <v>3439</v>
          </cell>
          <cell r="BQ143">
            <v>3541</v>
          </cell>
          <cell r="BR143">
            <v>3539.8819319712616</v>
          </cell>
          <cell r="BS143">
            <v>3431.3690000000001</v>
          </cell>
          <cell r="BT143">
            <v>3383.9799529983679</v>
          </cell>
          <cell r="BU143">
            <v>3239.355</v>
          </cell>
          <cell r="BV143">
            <v>3190</v>
          </cell>
          <cell r="BW143">
            <v>3147.5039999999999</v>
          </cell>
          <cell r="BX143">
            <v>3143.5875633905921</v>
          </cell>
          <cell r="BY143">
            <v>3139.6759999999999</v>
          </cell>
          <cell r="BZ143">
            <v>3180</v>
          </cell>
        </row>
        <row r="144">
          <cell r="E144" t="str">
            <v>Rentenbezüger in 1000</v>
          </cell>
          <cell r="AW144">
            <v>218.584</v>
          </cell>
          <cell r="BG144">
            <v>326</v>
          </cell>
          <cell r="BL144" t="str">
            <v>... </v>
          </cell>
          <cell r="BN144">
            <v>420</v>
          </cell>
          <cell r="BO144">
            <v>440</v>
          </cell>
          <cell r="BP144">
            <v>482</v>
          </cell>
          <cell r="BQ144">
            <v>508</v>
          </cell>
          <cell r="BR144">
            <v>521.16149999999993</v>
          </cell>
          <cell r="BS144">
            <v>534.32299999999998</v>
          </cell>
          <cell r="BT144">
            <v>570.85045294280008</v>
          </cell>
          <cell r="BU144">
            <v>609.875</v>
          </cell>
          <cell r="BV144">
            <v>628.2171767191661</v>
          </cell>
          <cell r="BW144">
            <v>647.11099999999999</v>
          </cell>
          <cell r="BX144">
            <v>670</v>
          </cell>
          <cell r="BY144">
            <v>694.91200000000003</v>
          </cell>
          <cell r="BZ144">
            <v>720</v>
          </cell>
        </row>
        <row r="145">
          <cell r="E145" t="str">
            <v>Vorsorgeeinrichtungen</v>
          </cell>
          <cell r="AW145">
            <v>15581</v>
          </cell>
          <cell r="BG145" t="str">
            <v>... </v>
          </cell>
          <cell r="BL145">
            <v>17900</v>
          </cell>
          <cell r="BN145">
            <v>15179</v>
          </cell>
          <cell r="BO145" t="str">
            <v>... </v>
          </cell>
          <cell r="BP145" t="str">
            <v>... </v>
          </cell>
          <cell r="BQ145" t="str">
            <v>... </v>
          </cell>
          <cell r="BR145" t="str">
            <v xml:space="preserve">... </v>
          </cell>
          <cell r="BS145">
            <v>13689</v>
          </cell>
          <cell r="BT145">
            <v>13263.383391880068</v>
          </cell>
          <cell r="BU145">
            <v>12851</v>
          </cell>
          <cell r="BV145">
            <v>12163.616361921318</v>
          </cell>
          <cell r="BW145">
            <v>11513</v>
          </cell>
          <cell r="BX145">
            <v>10947.09171424082</v>
          </cell>
          <cell r="BY145">
            <v>10409</v>
          </cell>
          <cell r="BZ145">
            <v>9897.3575656677403</v>
          </cell>
        </row>
      </sheetData>
      <sheetData sheetId="6">
        <row r="1">
          <cell r="A1" t="str">
            <v>BV-Ausgaben (früher 15.2 Berufliche Vorsorge (BV): Ausgaben, Kapital  1987-2003)</v>
          </cell>
        </row>
        <row r="4">
          <cell r="C4" t="str">
            <v>Aktiv-</v>
          </cell>
          <cell r="D4" t="str">
            <v>Renten-</v>
          </cell>
          <cell r="E4" t="str">
            <v>Vor-</v>
          </cell>
        </row>
        <row r="5">
          <cell r="C5" t="str">
            <v>mit-</v>
          </cell>
          <cell r="D5" t="str">
            <v>bezüger</v>
          </cell>
          <cell r="E5" t="str">
            <v>sorge-</v>
          </cell>
        </row>
        <row r="6">
          <cell r="C6" t="str">
            <v>glieder</v>
          </cell>
          <cell r="E6" t="str">
            <v>einrich-</v>
          </cell>
        </row>
        <row r="7">
          <cell r="C7" t="str">
            <v xml:space="preserve">in 1000 </v>
          </cell>
          <cell r="D7" t="str">
            <v>in 1000</v>
          </cell>
          <cell r="E7" t="str">
            <v>tungen</v>
          </cell>
        </row>
        <row r="8">
          <cell r="C8" t="str">
            <v>1)</v>
          </cell>
        </row>
        <row r="9">
          <cell r="C9">
            <v>1</v>
          </cell>
          <cell r="D9">
            <v>2</v>
          </cell>
          <cell r="E9">
            <v>3</v>
          </cell>
        </row>
        <row r="10">
          <cell r="A10" t="str">
            <v>Kontr.</v>
          </cell>
          <cell r="O10">
            <v>1233.733831261841</v>
          </cell>
          <cell r="V10">
            <v>10125.076225927638</v>
          </cell>
          <cell r="W10">
            <v>1233.733831261841</v>
          </cell>
        </row>
        <row r="11">
          <cell r="A11">
            <v>1960</v>
          </cell>
          <cell r="C11" t="str">
            <v>... </v>
          </cell>
          <cell r="D11" t="str">
            <v>... </v>
          </cell>
          <cell r="E11" t="str">
            <v>...</v>
          </cell>
          <cell r="G11" t="str">
            <v>... </v>
          </cell>
          <cell r="H11" t="str">
            <v>... </v>
          </cell>
          <cell r="I11">
            <v>1484.9</v>
          </cell>
          <cell r="J11" t="str">
            <v>... </v>
          </cell>
          <cell r="K11">
            <v>1484.9</v>
          </cell>
          <cell r="L11" t="str">
            <v>... </v>
          </cell>
          <cell r="M11" t="str">
            <v>... </v>
          </cell>
          <cell r="N11" t="str">
            <v>... </v>
          </cell>
          <cell r="Q11">
            <v>1484.9</v>
          </cell>
        </row>
        <row r="12">
          <cell r="A12">
            <v>1961</v>
          </cell>
          <cell r="C12" t="str">
            <v>... </v>
          </cell>
          <cell r="D12" t="str">
            <v>... </v>
          </cell>
          <cell r="E12" t="str">
            <v xml:space="preserve">... </v>
          </cell>
          <cell r="F12" t="str">
            <v>...  </v>
          </cell>
          <cell r="G12" t="str">
            <v>... </v>
          </cell>
          <cell r="H12" t="str">
            <v>... </v>
          </cell>
          <cell r="I12">
            <v>1563.2</v>
          </cell>
          <cell r="J12" t="str">
            <v>... </v>
          </cell>
          <cell r="K12" t="str">
            <v>... </v>
          </cell>
          <cell r="L12" t="str">
            <v>... </v>
          </cell>
          <cell r="M12" t="str">
            <v>... </v>
          </cell>
          <cell r="N12" t="str">
            <v>... </v>
          </cell>
          <cell r="Q12">
            <v>1563.2</v>
          </cell>
          <cell r="T12" t="e">
            <v>#REF!</v>
          </cell>
        </row>
        <row r="13">
          <cell r="A13">
            <v>1962</v>
          </cell>
          <cell r="C13" t="str">
            <v>... </v>
          </cell>
          <cell r="D13" t="str">
            <v>... </v>
          </cell>
          <cell r="E13" t="str">
            <v>... </v>
          </cell>
          <cell r="F13" t="str">
            <v>...  </v>
          </cell>
          <cell r="G13" t="str">
            <v>... </v>
          </cell>
          <cell r="H13" t="str">
            <v>... </v>
          </cell>
          <cell r="I13">
            <v>1825.3</v>
          </cell>
          <cell r="J13" t="str">
            <v>... </v>
          </cell>
          <cell r="K13" t="str">
            <v>... </v>
          </cell>
          <cell r="L13" t="str">
            <v>... </v>
          </cell>
          <cell r="M13" t="str">
            <v>... </v>
          </cell>
          <cell r="N13" t="str">
            <v>... </v>
          </cell>
          <cell r="Q13">
            <v>1825.3</v>
          </cell>
          <cell r="T13" t="e">
            <v>#REF!</v>
          </cell>
        </row>
        <row r="14">
          <cell r="A14">
            <v>1963</v>
          </cell>
          <cell r="C14" t="str">
            <v>... </v>
          </cell>
          <cell r="D14" t="str">
            <v>... </v>
          </cell>
          <cell r="E14" t="str">
            <v>... </v>
          </cell>
          <cell r="F14" t="str">
            <v>...  </v>
          </cell>
          <cell r="G14" t="str">
            <v>... </v>
          </cell>
          <cell r="H14" t="str">
            <v>... </v>
          </cell>
          <cell r="I14">
            <v>2109.1999999999998</v>
          </cell>
          <cell r="J14" t="str">
            <v>... </v>
          </cell>
          <cell r="K14" t="str">
            <v>... </v>
          </cell>
          <cell r="L14" t="str">
            <v>... </v>
          </cell>
          <cell r="M14" t="str">
            <v>... </v>
          </cell>
          <cell r="N14" t="str">
            <v>... </v>
          </cell>
          <cell r="Q14">
            <v>2109.1999999999998</v>
          </cell>
          <cell r="T14" t="e">
            <v>#REF!</v>
          </cell>
        </row>
        <row r="15">
          <cell r="A15">
            <v>1964</v>
          </cell>
          <cell r="C15" t="str">
            <v>... </v>
          </cell>
          <cell r="D15" t="str">
            <v>... </v>
          </cell>
          <cell r="E15" t="str">
            <v>... </v>
          </cell>
          <cell r="F15" t="str">
            <v>...  </v>
          </cell>
          <cell r="G15" t="str">
            <v>... </v>
          </cell>
          <cell r="H15" t="str">
            <v>... </v>
          </cell>
          <cell r="I15">
            <v>2350.4</v>
          </cell>
          <cell r="J15" t="str">
            <v>... </v>
          </cell>
          <cell r="K15" t="str">
            <v>... </v>
          </cell>
          <cell r="L15" t="str">
            <v>... </v>
          </cell>
          <cell r="M15" t="str">
            <v>... </v>
          </cell>
          <cell r="N15" t="str">
            <v>... </v>
          </cell>
          <cell r="Q15">
            <v>2350.4</v>
          </cell>
          <cell r="T15" t="e">
            <v>#REF!</v>
          </cell>
        </row>
        <row r="16">
          <cell r="A16">
            <v>1965</v>
          </cell>
          <cell r="C16" t="str">
            <v>... </v>
          </cell>
          <cell r="D16" t="str">
            <v>... </v>
          </cell>
          <cell r="E16" t="str">
            <v>... </v>
          </cell>
          <cell r="F16" t="str">
            <v>...  </v>
          </cell>
          <cell r="G16" t="str">
            <v>... </v>
          </cell>
          <cell r="H16" t="str">
            <v>... </v>
          </cell>
          <cell r="I16">
            <v>2505</v>
          </cell>
          <cell r="J16" t="str">
            <v>... </v>
          </cell>
          <cell r="K16" t="str">
            <v>... </v>
          </cell>
          <cell r="L16" t="str">
            <v>... </v>
          </cell>
          <cell r="M16" t="str">
            <v>... </v>
          </cell>
          <cell r="N16" t="str">
            <v>... </v>
          </cell>
          <cell r="Q16">
            <v>2505</v>
          </cell>
          <cell r="T16" t="e">
            <v>#REF!</v>
          </cell>
        </row>
        <row r="17">
          <cell r="A17">
            <v>1966</v>
          </cell>
          <cell r="B17" t="str">
            <v>8)</v>
          </cell>
          <cell r="C17" t="str">
            <v xml:space="preserve">... </v>
          </cell>
          <cell r="D17" t="str">
            <v>... </v>
          </cell>
          <cell r="E17">
            <v>1185</v>
          </cell>
          <cell r="F17" t="str">
            <v>...  </v>
          </cell>
          <cell r="G17" t="str">
            <v>...  </v>
          </cell>
          <cell r="H17" t="str">
            <v>... </v>
          </cell>
          <cell r="I17">
            <v>2523</v>
          </cell>
          <cell r="J17" t="str">
            <v>... </v>
          </cell>
          <cell r="K17" t="str">
            <v>... </v>
          </cell>
          <cell r="L17" t="str">
            <v>... </v>
          </cell>
          <cell r="M17" t="str">
            <v>... </v>
          </cell>
          <cell r="N17" t="str">
            <v>... </v>
          </cell>
          <cell r="Q17">
            <v>2523</v>
          </cell>
          <cell r="T17" t="e">
            <v>#REF!</v>
          </cell>
        </row>
        <row r="18">
          <cell r="A18">
            <v>1967</v>
          </cell>
          <cell r="B18" t="str">
            <v>9)</v>
          </cell>
          <cell r="C18" t="str">
            <v>... </v>
          </cell>
          <cell r="D18" t="str">
            <v>... </v>
          </cell>
          <cell r="E18" t="str">
            <v>... </v>
          </cell>
          <cell r="F18" t="str">
            <v>...  </v>
          </cell>
          <cell r="G18" t="str">
            <v>... </v>
          </cell>
          <cell r="H18" t="str">
            <v>... </v>
          </cell>
          <cell r="I18">
            <v>2920</v>
          </cell>
          <cell r="J18" t="str">
            <v>... </v>
          </cell>
          <cell r="K18" t="str">
            <v>... </v>
          </cell>
          <cell r="L18" t="str">
            <v>... </v>
          </cell>
          <cell r="M18" t="str">
            <v>... </v>
          </cell>
          <cell r="N18" t="str">
            <v>... </v>
          </cell>
          <cell r="Q18">
            <v>2920</v>
          </cell>
          <cell r="T18" t="e">
            <v>#REF!</v>
          </cell>
          <cell r="Y18" t="str">
            <v>8)</v>
          </cell>
        </row>
        <row r="19">
          <cell r="A19">
            <v>1968</v>
          </cell>
          <cell r="B19" t="str">
            <v>9)</v>
          </cell>
          <cell r="C19" t="str">
            <v>... </v>
          </cell>
          <cell r="D19" t="str">
            <v>... </v>
          </cell>
          <cell r="E19" t="str">
            <v>... </v>
          </cell>
          <cell r="F19" t="str">
            <v>...  </v>
          </cell>
          <cell r="G19">
            <v>954</v>
          </cell>
          <cell r="H19">
            <v>1955</v>
          </cell>
          <cell r="I19">
            <v>2909</v>
          </cell>
          <cell r="J19">
            <v>1077</v>
          </cell>
          <cell r="K19" t="str">
            <v>... </v>
          </cell>
          <cell r="L19" t="str">
            <v>... </v>
          </cell>
          <cell r="M19" t="str">
            <v>... </v>
          </cell>
          <cell r="N19" t="str">
            <v>... </v>
          </cell>
          <cell r="Q19">
            <v>3986</v>
          </cell>
          <cell r="T19" t="e">
            <v>#REF!</v>
          </cell>
          <cell r="Y19" t="str">
            <v>9)</v>
          </cell>
        </row>
        <row r="20">
          <cell r="A20">
            <v>1969</v>
          </cell>
          <cell r="B20" t="str">
            <v>9)</v>
          </cell>
          <cell r="C20" t="str">
            <v>... </v>
          </cell>
          <cell r="D20" t="str">
            <v>... </v>
          </cell>
          <cell r="E20">
            <v>15522</v>
          </cell>
          <cell r="F20" t="str">
            <v>...  </v>
          </cell>
          <cell r="G20" t="str">
            <v>... </v>
          </cell>
          <cell r="H20" t="str">
            <v>... </v>
          </cell>
          <cell r="I20">
            <v>3301</v>
          </cell>
          <cell r="J20">
            <v>1189</v>
          </cell>
          <cell r="K20" t="str">
            <v>... </v>
          </cell>
          <cell r="L20" t="str">
            <v>... </v>
          </cell>
          <cell r="M20" t="str">
            <v>... </v>
          </cell>
          <cell r="N20" t="str">
            <v>... </v>
          </cell>
          <cell r="Q20">
            <v>4490</v>
          </cell>
          <cell r="T20" t="e">
            <v>#REF!</v>
          </cell>
          <cell r="Y20" t="str">
            <v>9)</v>
          </cell>
        </row>
        <row r="21">
          <cell r="A21">
            <v>1970</v>
          </cell>
          <cell r="B21" t="str">
            <v>8)</v>
          </cell>
          <cell r="C21">
            <v>1382.3689999999999</v>
          </cell>
          <cell r="D21">
            <v>218.584</v>
          </cell>
          <cell r="E21">
            <v>15581</v>
          </cell>
          <cell r="F21" t="str">
            <v>...  </v>
          </cell>
          <cell r="G21">
            <v>1221.163</v>
          </cell>
          <cell r="H21">
            <v>2236.9229999999998</v>
          </cell>
          <cell r="I21">
            <v>3458.0859999999998</v>
          </cell>
          <cell r="J21">
            <v>1355.337</v>
          </cell>
          <cell r="K21" t="str">
            <v>... </v>
          </cell>
          <cell r="L21" t="str">
            <v>... </v>
          </cell>
          <cell r="M21" t="str">
            <v>... </v>
          </cell>
          <cell r="N21" t="str">
            <v>... </v>
          </cell>
          <cell r="Q21">
            <v>5015.5599999999995</v>
          </cell>
          <cell r="T21" t="e">
            <v>#REF!</v>
          </cell>
          <cell r="Y21" t="str">
            <v>9)</v>
          </cell>
        </row>
        <row r="22">
          <cell r="A22">
            <v>1971</v>
          </cell>
          <cell r="B22" t="str">
            <v>9)</v>
          </cell>
          <cell r="C22" t="str">
            <v>... </v>
          </cell>
          <cell r="D22" t="str">
            <v>... </v>
          </cell>
          <cell r="E22" t="str">
            <v>... </v>
          </cell>
          <cell r="F22" t="str">
            <v>...  </v>
          </cell>
          <cell r="G22" t="str">
            <v>... </v>
          </cell>
          <cell r="H22">
            <v>4011.4</v>
          </cell>
          <cell r="I22">
            <v>4011.4</v>
          </cell>
          <cell r="J22">
            <v>1518</v>
          </cell>
          <cell r="K22">
            <v>515.15100000000007</v>
          </cell>
          <cell r="L22" t="str">
            <v>... </v>
          </cell>
          <cell r="M22">
            <v>264.02300000000002</v>
          </cell>
          <cell r="N22">
            <v>2457.384</v>
          </cell>
          <cell r="O22" t="str">
            <v>14)</v>
          </cell>
          <cell r="Q22">
            <v>5529.4</v>
          </cell>
          <cell r="R22" t="str">
            <v>?</v>
          </cell>
          <cell r="T22" t="e">
            <v>#REF!</v>
          </cell>
          <cell r="Y22" t="str">
            <v>8)</v>
          </cell>
        </row>
        <row r="23">
          <cell r="A23">
            <v>1972</v>
          </cell>
          <cell r="B23" t="str">
            <v>9)</v>
          </cell>
          <cell r="C23">
            <v>1458</v>
          </cell>
          <cell r="D23">
            <v>235</v>
          </cell>
          <cell r="E23" t="str">
            <v>... </v>
          </cell>
          <cell r="F23" t="str">
            <v>...  </v>
          </cell>
          <cell r="G23">
            <v>1525</v>
          </cell>
          <cell r="H23">
            <v>3026</v>
          </cell>
          <cell r="I23">
            <v>4551</v>
          </cell>
          <cell r="J23">
            <v>1756</v>
          </cell>
          <cell r="K23" t="str">
            <v>... </v>
          </cell>
          <cell r="L23" t="str">
            <v>... </v>
          </cell>
          <cell r="M23" t="str">
            <v>... </v>
          </cell>
          <cell r="N23" t="str">
            <v>... </v>
          </cell>
          <cell r="Q23">
            <v>6307</v>
          </cell>
          <cell r="R23" t="str">
            <v>?</v>
          </cell>
          <cell r="T23" t="e">
            <v>#REF!</v>
          </cell>
          <cell r="Y23" t="str">
            <v>9)</v>
          </cell>
        </row>
        <row r="24">
          <cell r="A24">
            <v>1973</v>
          </cell>
          <cell r="B24" t="str">
            <v>9)</v>
          </cell>
          <cell r="C24">
            <v>1476</v>
          </cell>
          <cell r="D24">
            <v>246</v>
          </cell>
          <cell r="E24">
            <v>17003</v>
          </cell>
          <cell r="F24" t="str">
            <v>...  </v>
          </cell>
          <cell r="G24">
            <v>1617</v>
          </cell>
          <cell r="H24">
            <v>3185</v>
          </cell>
          <cell r="I24">
            <v>4802</v>
          </cell>
          <cell r="J24">
            <v>1945</v>
          </cell>
          <cell r="K24" t="str">
            <v>... </v>
          </cell>
          <cell r="L24" t="str">
            <v>... </v>
          </cell>
          <cell r="M24" t="str">
            <v>... </v>
          </cell>
          <cell r="N24" t="str">
            <v>... </v>
          </cell>
          <cell r="Q24">
            <v>6747</v>
          </cell>
          <cell r="R24" t="str">
            <v>?</v>
          </cell>
          <cell r="T24" t="e">
            <v>#REF!</v>
          </cell>
          <cell r="Y24" t="str">
            <v>9)</v>
          </cell>
        </row>
        <row r="25">
          <cell r="A25">
            <v>1974</v>
          </cell>
          <cell r="B25" t="str">
            <v>9)</v>
          </cell>
          <cell r="C25">
            <v>1526</v>
          </cell>
          <cell r="D25">
            <v>256</v>
          </cell>
          <cell r="E25">
            <v>17435</v>
          </cell>
          <cell r="F25" t="str">
            <v>...  </v>
          </cell>
          <cell r="G25">
            <v>1946</v>
          </cell>
          <cell r="H25">
            <v>3787</v>
          </cell>
          <cell r="I25">
            <v>5733</v>
          </cell>
          <cell r="J25">
            <v>2182</v>
          </cell>
          <cell r="K25" t="str">
            <v>... </v>
          </cell>
          <cell r="L25" t="str">
            <v>... </v>
          </cell>
          <cell r="M25" t="str">
            <v>... </v>
          </cell>
          <cell r="N25" t="str">
            <v>... </v>
          </cell>
          <cell r="Q25">
            <v>7915</v>
          </cell>
          <cell r="R25">
            <v>3534.1399999999994</v>
          </cell>
          <cell r="T25" t="e">
            <v>#REF!</v>
          </cell>
          <cell r="W25" t="str">
            <v>VW 1975, 231</v>
          </cell>
          <cell r="Y25" t="str">
            <v>9)</v>
          </cell>
        </row>
        <row r="26">
          <cell r="A26">
            <v>1975</v>
          </cell>
          <cell r="B26" t="str">
            <v>9)</v>
          </cell>
          <cell r="C26">
            <v>1534</v>
          </cell>
          <cell r="D26">
            <v>269</v>
          </cell>
          <cell r="E26">
            <v>17713</v>
          </cell>
          <cell r="F26" t="str">
            <v>...  </v>
          </cell>
          <cell r="G26">
            <v>2121</v>
          </cell>
          <cell r="H26">
            <v>4153</v>
          </cell>
          <cell r="I26">
            <v>6274</v>
          </cell>
          <cell r="J26">
            <v>2577</v>
          </cell>
          <cell r="K26" t="str">
            <v>... </v>
          </cell>
          <cell r="L26" t="str">
            <v>... </v>
          </cell>
          <cell r="M26" t="str">
            <v>... </v>
          </cell>
          <cell r="N26" t="str">
            <v>... </v>
          </cell>
          <cell r="Q26">
            <v>8851</v>
          </cell>
          <cell r="R26">
            <v>4581</v>
          </cell>
          <cell r="T26" t="e">
            <v>#REF!</v>
          </cell>
          <cell r="W26" t="str">
            <v>VW 1976, 211</v>
          </cell>
          <cell r="Y26" t="str">
            <v>9)</v>
          </cell>
          <cell r="AK26" t="str">
            <v>"Verteilung" der abs. Zunahme AG-Beiträge auf 1990-92 gem. BIGA-Lohnindex</v>
          </cell>
        </row>
        <row r="27">
          <cell r="A27">
            <v>1976</v>
          </cell>
          <cell r="B27" t="str">
            <v>9)</v>
          </cell>
          <cell r="C27">
            <v>1550</v>
          </cell>
          <cell r="D27">
            <v>285</v>
          </cell>
          <cell r="E27">
            <v>17936</v>
          </cell>
          <cell r="F27" t="str">
            <v>...  </v>
          </cell>
          <cell r="G27">
            <v>2122</v>
          </cell>
          <cell r="H27">
            <v>4101</v>
          </cell>
          <cell r="I27">
            <v>6223</v>
          </cell>
          <cell r="J27">
            <v>2867</v>
          </cell>
          <cell r="K27" t="str">
            <v>... </v>
          </cell>
          <cell r="L27" t="str">
            <v>... </v>
          </cell>
          <cell r="M27" t="str">
            <v>... </v>
          </cell>
          <cell r="N27" t="str">
            <v>... </v>
          </cell>
          <cell r="Q27">
            <v>9090</v>
          </cell>
          <cell r="R27">
            <v>6165</v>
          </cell>
          <cell r="T27" t="e">
            <v>#REF!</v>
          </cell>
          <cell r="W27" t="str">
            <v>VW 1977, 227</v>
          </cell>
          <cell r="Y27" t="str">
            <v>9)</v>
          </cell>
          <cell r="Z27" t="str">
            <v>1976/77 Anzahl VE unklar,</v>
          </cell>
          <cell r="AK27" t="str">
            <v>Ziel: Korr. der 91er Schätzung</v>
          </cell>
          <cell r="AO27">
            <v>998</v>
          </cell>
        </row>
        <row r="28">
          <cell r="A28">
            <v>1977</v>
          </cell>
          <cell r="B28" t="str">
            <v>9)</v>
          </cell>
          <cell r="C28">
            <v>1591</v>
          </cell>
          <cell r="D28">
            <v>295</v>
          </cell>
          <cell r="E28">
            <v>18064</v>
          </cell>
          <cell r="F28" t="str">
            <v>...  </v>
          </cell>
          <cell r="G28">
            <v>2182</v>
          </cell>
          <cell r="H28">
            <v>4129</v>
          </cell>
          <cell r="I28">
            <v>6311</v>
          </cell>
          <cell r="J28">
            <v>2954</v>
          </cell>
          <cell r="K28" t="str">
            <v>... </v>
          </cell>
          <cell r="L28" t="str">
            <v>... </v>
          </cell>
          <cell r="M28" t="str">
            <v>... </v>
          </cell>
          <cell r="N28" t="str">
            <v>... </v>
          </cell>
          <cell r="Q28">
            <v>9265</v>
          </cell>
          <cell r="R28">
            <v>5473</v>
          </cell>
          <cell r="S28" t="str">
            <v>1976/77 Anzahl VE unklar,</v>
          </cell>
          <cell r="T28" t="e">
            <v>#VALUE!</v>
          </cell>
          <cell r="W28" t="str">
            <v>VW 1978, 123</v>
          </cell>
          <cell r="Y28" t="str">
            <v>9)</v>
          </cell>
          <cell r="Z28" t="str">
            <v>Widerspruch zu VW 1979, S. 180</v>
          </cell>
          <cell r="AK28">
            <v>14502</v>
          </cell>
          <cell r="AL28">
            <v>826.4</v>
          </cell>
          <cell r="AM28">
            <v>14502</v>
          </cell>
          <cell r="AN28">
            <v>1</v>
          </cell>
          <cell r="AO28">
            <v>0</v>
          </cell>
        </row>
        <row r="29">
          <cell r="A29">
            <v>1978</v>
          </cell>
          <cell r="B29" t="str">
            <v>8)</v>
          </cell>
          <cell r="C29">
            <v>1581.442</v>
          </cell>
          <cell r="D29">
            <v>306.63400000000001</v>
          </cell>
          <cell r="E29">
            <v>17060</v>
          </cell>
          <cell r="F29" t="str">
            <v>...  </v>
          </cell>
          <cell r="G29">
            <v>2419.19</v>
          </cell>
          <cell r="H29">
            <v>4411.799</v>
          </cell>
          <cell r="I29">
            <v>6830.9889999999996</v>
          </cell>
          <cell r="J29">
            <v>3167.096</v>
          </cell>
          <cell r="K29" t="str">
            <v>... </v>
          </cell>
          <cell r="L29" t="str">
            <v>... </v>
          </cell>
          <cell r="M29" t="str">
            <v>... </v>
          </cell>
          <cell r="N29" t="str">
            <v>... </v>
          </cell>
          <cell r="Q29">
            <v>10607.347999999998</v>
          </cell>
          <cell r="R29">
            <v>6415</v>
          </cell>
          <cell r="S29" t="str">
            <v>Widerspruch zu VW 1979, S. 180</v>
          </cell>
          <cell r="T29" t="e">
            <v>#VALUE!</v>
          </cell>
          <cell r="W29" t="str">
            <v>VW 1979, 180</v>
          </cell>
          <cell r="Y29" t="str">
            <v>9)</v>
          </cell>
          <cell r="AK29">
            <v>15000</v>
          </cell>
          <cell r="AL29">
            <v>883.9</v>
          </cell>
          <cell r="AM29">
            <v>15511.033155856727</v>
          </cell>
          <cell r="AO29">
            <v>57.5</v>
          </cell>
          <cell r="AP29">
            <v>15075.85</v>
          </cell>
        </row>
        <row r="30">
          <cell r="A30">
            <v>1979</v>
          </cell>
          <cell r="B30" t="str">
            <v>9)</v>
          </cell>
          <cell r="C30">
            <v>1628</v>
          </cell>
          <cell r="D30">
            <v>318</v>
          </cell>
          <cell r="E30" t="str">
            <v>... </v>
          </cell>
          <cell r="F30">
            <v>371.85899999999998</v>
          </cell>
          <cell r="G30">
            <v>3006</v>
          </cell>
          <cell r="H30">
            <v>4930</v>
          </cell>
          <cell r="I30">
            <v>7936</v>
          </cell>
          <cell r="J30">
            <v>3184</v>
          </cell>
          <cell r="K30">
            <v>999.87700000000007</v>
          </cell>
          <cell r="L30" t="str">
            <v>... </v>
          </cell>
          <cell r="M30">
            <v>374.05099999999999</v>
          </cell>
          <cell r="N30" t="str">
            <v>... </v>
          </cell>
          <cell r="Q30">
            <v>11120</v>
          </cell>
          <cell r="R30">
            <v>4184</v>
          </cell>
          <cell r="T30" t="e">
            <v>#REF!</v>
          </cell>
          <cell r="W30" t="str">
            <v>VW 1981, 552</v>
          </cell>
          <cell r="Y30" t="str">
            <v>8)</v>
          </cell>
          <cell r="AK30">
            <v>15500</v>
          </cell>
          <cell r="AL30">
            <v>926.4</v>
          </cell>
          <cell r="AM30">
            <v>15721.235433872611</v>
          </cell>
          <cell r="AN30">
            <v>1.0142732537982329</v>
          </cell>
          <cell r="AO30">
            <v>42.5</v>
          </cell>
          <cell r="AP30">
            <v>15511.033155856727</v>
          </cell>
        </row>
        <row r="31">
          <cell r="A31">
            <v>1980</v>
          </cell>
          <cell r="B31" t="str">
            <v>9)</v>
          </cell>
          <cell r="C31">
            <v>1688</v>
          </cell>
          <cell r="D31">
            <v>326</v>
          </cell>
          <cell r="E31" t="str">
            <v>... </v>
          </cell>
          <cell r="F31" t="str">
            <v>...  </v>
          </cell>
          <cell r="G31">
            <v>3528</v>
          </cell>
          <cell r="H31">
            <v>6146</v>
          </cell>
          <cell r="I31">
            <v>9674</v>
          </cell>
          <cell r="J31">
            <v>3557</v>
          </cell>
          <cell r="K31" t="str">
            <v>... </v>
          </cell>
          <cell r="L31" t="str">
            <v>... </v>
          </cell>
          <cell r="M31" t="str">
            <v>... </v>
          </cell>
          <cell r="N31" t="str">
            <v>... </v>
          </cell>
          <cell r="Q31">
            <v>13231</v>
          </cell>
          <cell r="R31">
            <v>6126</v>
          </cell>
          <cell r="T31" t="e">
            <v>#REF!</v>
          </cell>
          <cell r="W31" t="str">
            <v>VW 1982, 255</v>
          </cell>
          <cell r="Y31" t="str">
            <v>9)</v>
          </cell>
        </row>
        <row r="32">
          <cell r="A32">
            <v>1981</v>
          </cell>
          <cell r="B32" t="str">
            <v>9)</v>
          </cell>
          <cell r="C32">
            <v>1753</v>
          </cell>
          <cell r="D32">
            <v>339</v>
          </cell>
          <cell r="E32">
            <v>17700</v>
          </cell>
          <cell r="F32" t="str">
            <v>...  </v>
          </cell>
          <cell r="G32">
            <v>3821</v>
          </cell>
          <cell r="H32">
            <v>6613</v>
          </cell>
          <cell r="I32">
            <v>10434</v>
          </cell>
          <cell r="J32">
            <v>4154</v>
          </cell>
          <cell r="K32" t="str">
            <v>... </v>
          </cell>
          <cell r="L32" t="str">
            <v>... </v>
          </cell>
          <cell r="M32" t="str">
            <v>... </v>
          </cell>
          <cell r="N32" t="str">
            <v>... </v>
          </cell>
          <cell r="Q32">
            <v>14588</v>
          </cell>
          <cell r="R32">
            <v>6028</v>
          </cell>
          <cell r="T32" t="e">
            <v>#REF!</v>
          </cell>
          <cell r="Y32" t="str">
            <v>9)</v>
          </cell>
        </row>
        <row r="33">
          <cell r="A33">
            <v>1982</v>
          </cell>
          <cell r="B33" t="str">
            <v>9)</v>
          </cell>
          <cell r="C33">
            <v>1834</v>
          </cell>
          <cell r="D33">
            <v>350</v>
          </cell>
          <cell r="E33">
            <v>17786</v>
          </cell>
          <cell r="F33" t="str">
            <v>...  </v>
          </cell>
          <cell r="G33">
            <v>3535</v>
          </cell>
          <cell r="H33">
            <v>6931</v>
          </cell>
          <cell r="I33">
            <v>10466</v>
          </cell>
          <cell r="J33">
            <v>4812</v>
          </cell>
          <cell r="K33" t="str">
            <v>... </v>
          </cell>
          <cell r="L33" t="str">
            <v>... </v>
          </cell>
          <cell r="M33" t="str">
            <v>... </v>
          </cell>
          <cell r="N33" t="str">
            <v>... </v>
          </cell>
          <cell r="Q33">
            <v>15928</v>
          </cell>
          <cell r="R33">
            <v>6972</v>
          </cell>
          <cell r="T33" t="e">
            <v>#REF!</v>
          </cell>
          <cell r="Y33" t="str">
            <v>9)</v>
          </cell>
        </row>
        <row r="34">
          <cell r="A34">
            <v>1983</v>
          </cell>
          <cell r="B34" t="str">
            <v>9)</v>
          </cell>
          <cell r="C34">
            <v>1926</v>
          </cell>
          <cell r="D34">
            <v>365</v>
          </cell>
          <cell r="E34">
            <v>17876</v>
          </cell>
          <cell r="F34">
            <v>691</v>
          </cell>
          <cell r="G34">
            <v>4318</v>
          </cell>
          <cell r="H34">
            <v>7582</v>
          </cell>
          <cell r="I34">
            <v>11900</v>
          </cell>
          <cell r="J34">
            <v>5267</v>
          </cell>
          <cell r="K34" t="str">
            <v>... </v>
          </cell>
          <cell r="L34" t="str">
            <v>... </v>
          </cell>
          <cell r="M34" t="str">
            <v>... </v>
          </cell>
          <cell r="N34" t="str">
            <v>... </v>
          </cell>
          <cell r="Q34">
            <v>17167</v>
          </cell>
          <cell r="R34">
            <v>8080</v>
          </cell>
          <cell r="T34" t="e">
            <v>#REF!</v>
          </cell>
          <cell r="Y34" t="str">
            <v>9)</v>
          </cell>
        </row>
        <row r="35">
          <cell r="A35">
            <v>1984</v>
          </cell>
          <cell r="B35" t="str">
            <v>9)</v>
          </cell>
          <cell r="C35">
            <v>1959</v>
          </cell>
          <cell r="D35">
            <v>376</v>
          </cell>
          <cell r="E35" t="str">
            <v>... </v>
          </cell>
          <cell r="F35" t="str">
            <v>...  </v>
          </cell>
          <cell r="G35">
            <v>4282</v>
          </cell>
          <cell r="H35">
            <v>7212</v>
          </cell>
          <cell r="I35">
            <v>11494</v>
          </cell>
          <cell r="J35">
            <v>5655</v>
          </cell>
          <cell r="K35" t="str">
            <v>... </v>
          </cell>
          <cell r="L35" t="str">
            <v>... </v>
          </cell>
          <cell r="M35" t="str">
            <v>... </v>
          </cell>
          <cell r="N35" t="str">
            <v>... </v>
          </cell>
          <cell r="Q35">
            <v>17149</v>
          </cell>
          <cell r="R35">
            <v>9610</v>
          </cell>
          <cell r="T35" t="e">
            <v>#REF!</v>
          </cell>
          <cell r="Y35" t="str">
            <v>9)</v>
          </cell>
        </row>
        <row r="36">
          <cell r="A36">
            <v>1985</v>
          </cell>
          <cell r="B36" t="str">
            <v>10)</v>
          </cell>
          <cell r="C36" t="str">
            <v>... </v>
          </cell>
          <cell r="D36" t="str">
            <v>... </v>
          </cell>
          <cell r="E36">
            <v>17900</v>
          </cell>
          <cell r="F36" t="str">
            <v>...  </v>
          </cell>
          <cell r="G36" t="str">
            <v>... </v>
          </cell>
          <cell r="H36" t="str">
            <v>... </v>
          </cell>
          <cell r="I36" t="str">
            <v>... </v>
          </cell>
          <cell r="J36" t="str">
            <v>... </v>
          </cell>
          <cell r="K36" t="str">
            <v>... </v>
          </cell>
          <cell r="L36" t="str">
            <v>... </v>
          </cell>
          <cell r="M36" t="str">
            <v>... </v>
          </cell>
          <cell r="N36" t="str">
            <v>... </v>
          </cell>
          <cell r="Q36" t="str">
            <v>...    </v>
          </cell>
          <cell r="R36">
            <v>7305</v>
          </cell>
          <cell r="T36" t="e">
            <v>#REF!</v>
          </cell>
          <cell r="Y36" t="str">
            <v>9)</v>
          </cell>
          <cell r="AA36" t="str">
            <v>Pictet</v>
          </cell>
        </row>
        <row r="37">
          <cell r="A37">
            <v>1985</v>
          </cell>
          <cell r="B37" t="str">
            <v>10)</v>
          </cell>
          <cell r="C37" t="str">
            <v>... </v>
          </cell>
          <cell r="D37" t="str">
            <v>... </v>
          </cell>
          <cell r="E37" t="str">
            <v>... </v>
          </cell>
          <cell r="F37" t="str">
            <v>...  </v>
          </cell>
          <cell r="G37" t="str">
            <v>... </v>
          </cell>
          <cell r="H37" t="str">
            <v>... </v>
          </cell>
          <cell r="I37" t="str">
            <v>... </v>
          </cell>
          <cell r="J37" t="str">
            <v>... </v>
          </cell>
          <cell r="K37" t="str">
            <v>... </v>
          </cell>
          <cell r="L37" t="str">
            <v>... </v>
          </cell>
          <cell r="M37" t="str">
            <v>... </v>
          </cell>
          <cell r="N37" t="str">
            <v>... </v>
          </cell>
          <cell r="O37" t="str">
            <v>...</v>
          </cell>
          <cell r="P37" t="str">
            <v>...</v>
          </cell>
          <cell r="Q37" t="str">
            <v>... </v>
          </cell>
          <cell r="R37" t="str">
            <v>?</v>
          </cell>
          <cell r="S37" t="str">
            <v>...</v>
          </cell>
          <cell r="T37" t="e">
            <v>#REF!</v>
          </cell>
          <cell r="U37" t="str">
            <v>...</v>
          </cell>
          <cell r="V37" t="str">
            <v>...</v>
          </cell>
          <cell r="W37" t="str">
            <v>...</v>
          </cell>
          <cell r="Y37" t="str">
            <v>10)</v>
          </cell>
          <cell r="AA37" t="str">
            <v>1. Anal.</v>
          </cell>
        </row>
        <row r="38">
          <cell r="C38" t="str">
            <v>... </v>
          </cell>
          <cell r="D38" t="str">
            <v>... </v>
          </cell>
          <cell r="E38">
            <v>18400</v>
          </cell>
        </row>
        <row r="39">
          <cell r="C39">
            <v>3266</v>
          </cell>
          <cell r="D39">
            <v>420</v>
          </cell>
          <cell r="E39">
            <v>15179</v>
          </cell>
        </row>
        <row r="40">
          <cell r="C40">
            <v>3350</v>
          </cell>
          <cell r="D40">
            <v>440</v>
          </cell>
          <cell r="E40" t="str">
            <v>... </v>
          </cell>
        </row>
        <row r="41">
          <cell r="C41">
            <v>3439</v>
          </cell>
          <cell r="D41">
            <v>482</v>
          </cell>
          <cell r="E41" t="str">
            <v>... </v>
          </cell>
        </row>
        <row r="42">
          <cell r="C42">
            <v>3541</v>
          </cell>
          <cell r="D42">
            <v>508</v>
          </cell>
          <cell r="E42" t="str">
            <v>... </v>
          </cell>
        </row>
        <row r="43">
          <cell r="C43">
            <v>3539.8819319712616</v>
          </cell>
          <cell r="D43">
            <v>521.16149999999993</v>
          </cell>
          <cell r="E43" t="str">
            <v xml:space="preserve">... </v>
          </cell>
        </row>
        <row r="44">
          <cell r="C44">
            <v>3431.3690000000001</v>
          </cell>
          <cell r="D44">
            <v>534.32299999999998</v>
          </cell>
          <cell r="E44">
            <v>13689</v>
          </cell>
        </row>
        <row r="45">
          <cell r="C45">
            <v>3383.9799529983679</v>
          </cell>
          <cell r="D45">
            <v>570.85045294280008</v>
          </cell>
          <cell r="E45">
            <v>13263.383391880068</v>
          </cell>
        </row>
        <row r="46">
          <cell r="C46">
            <v>3239.355</v>
          </cell>
          <cell r="D46">
            <v>609.875</v>
          </cell>
          <cell r="E46">
            <v>12851</v>
          </cell>
        </row>
        <row r="47">
          <cell r="C47">
            <v>3190</v>
          </cell>
          <cell r="D47">
            <v>628.2171767191661</v>
          </cell>
          <cell r="E47">
            <v>12163.616361921318</v>
          </cell>
        </row>
        <row r="48">
          <cell r="C48">
            <v>3147.5039999999999</v>
          </cell>
          <cell r="D48">
            <v>647.11099999999999</v>
          </cell>
          <cell r="E48">
            <v>11513</v>
          </cell>
        </row>
        <row r="49">
          <cell r="C49">
            <v>3143.5875633905921</v>
          </cell>
          <cell r="D49">
            <v>670</v>
          </cell>
          <cell r="E49">
            <v>10947.09171424082</v>
          </cell>
        </row>
        <row r="50">
          <cell r="C50">
            <v>3139.6759999999999</v>
          </cell>
          <cell r="D50">
            <v>694.91200000000003</v>
          </cell>
          <cell r="E50">
            <v>10409</v>
          </cell>
        </row>
        <row r="51">
          <cell r="C51">
            <v>3180</v>
          </cell>
          <cell r="D51">
            <v>720</v>
          </cell>
          <cell r="E51">
            <v>9897.3575656677403</v>
          </cell>
        </row>
        <row r="52">
          <cell r="C52">
            <v>3226.0039999999999</v>
          </cell>
          <cell r="D52">
            <v>748.12400000000002</v>
          </cell>
          <cell r="E52">
            <v>9096</v>
          </cell>
        </row>
        <row r="53">
          <cell r="C53">
            <v>3306</v>
          </cell>
          <cell r="D53">
            <v>785</v>
          </cell>
          <cell r="E53">
            <v>8550</v>
          </cell>
        </row>
        <row r="54">
          <cell r="C54">
            <v>3267.3780000000002</v>
          </cell>
          <cell r="D54">
            <v>805</v>
          </cell>
          <cell r="E54">
            <v>8125</v>
          </cell>
        </row>
        <row r="55">
          <cell r="C55">
            <v>3340</v>
          </cell>
          <cell r="D55">
            <v>830</v>
          </cell>
          <cell r="E55" t="str">
            <v>...</v>
          </cell>
        </row>
        <row r="163">
          <cell r="C163" t="str">
            <v>Datenbasis PKS 1996prov. für SVS 98, gemäss "Schätzg PKS 96 für SVS 98 3.6."</v>
          </cell>
        </row>
        <row r="164">
          <cell r="C164" t="e">
            <v>#REF!</v>
          </cell>
          <cell r="D164" t="str">
            <v>Beiträge der Versicherten (inkl. Einkäufe ohne Stellenwechsel)</v>
          </cell>
        </row>
        <row r="165">
          <cell r="C165" t="e">
            <v>#REF!</v>
          </cell>
          <cell r="D165" t="str">
            <v xml:space="preserve">FZL und Einkäufe der Versicherten </v>
          </cell>
        </row>
        <row r="166">
          <cell r="C166" t="e">
            <v>#REF!</v>
          </cell>
          <cell r="D166" t="str">
            <v>Direkte Arbeitgeberbeiträge</v>
          </cell>
        </row>
        <row r="167">
          <cell r="C167" t="e">
            <v>#REF!</v>
          </cell>
          <cell r="D167" t="str">
            <v>Beiträge aus AG-Beitragsreserve</v>
          </cell>
        </row>
        <row r="168">
          <cell r="C168" t="e">
            <v>#REF!</v>
          </cell>
          <cell r="D168" t="str">
            <v>Beiträge aus Stiftung, anderen VE</v>
          </cell>
        </row>
        <row r="169">
          <cell r="C169" t="e">
            <v>#REF!</v>
          </cell>
          <cell r="D169" t="str">
            <v>Leistungen von Vers.ges. an VE/Versicherte</v>
          </cell>
        </row>
        <row r="170">
          <cell r="C170" t="e">
            <v>#REF!</v>
          </cell>
          <cell r="D170" t="str">
            <v>Bruttoertrag auf Anlagen (ohne Gewinne)</v>
          </cell>
        </row>
        <row r="171">
          <cell r="C171" t="e">
            <v>#REF!</v>
          </cell>
          <cell r="D171" t="str">
            <v>Uebriger Ertrag + Aufwandüberschuss</v>
          </cell>
        </row>
        <row r="172">
          <cell r="C172" t="e">
            <v>#REF!</v>
          </cell>
          <cell r="D172" t="str">
            <v>Total Ertrag (inkl. Aufwandübersch.)</v>
          </cell>
        </row>
        <row r="173">
          <cell r="C173" t="e">
            <v>#REF!</v>
          </cell>
          <cell r="D173" t="str">
            <v>Rentenzahlungen</v>
          </cell>
        </row>
        <row r="174">
          <cell r="C174" t="e">
            <v>#REF!</v>
          </cell>
          <cell r="D174" t="str">
            <v>Kapitalzahlungen</v>
          </cell>
        </row>
        <row r="175">
          <cell r="C175" t="e">
            <v>#REF!</v>
          </cell>
          <cell r="D175" t="str">
            <v>Austrittsleistungen (FZL, Barauszahlungen)</v>
          </cell>
        </row>
        <row r="176">
          <cell r="C176" t="e">
            <v>#REF!</v>
          </cell>
          <cell r="D176" t="str">
            <v>Prämien an Versicherungsgesellschaften</v>
          </cell>
        </row>
        <row r="177">
          <cell r="C177" t="e">
            <v>#REF!</v>
          </cell>
          <cell r="D177" t="str">
            <v>Kosten der Wertschriftenverwaltung, Passivzinsen, Liegensch.aufwand</v>
          </cell>
        </row>
        <row r="178">
          <cell r="C178" t="e">
            <v>#REF!</v>
          </cell>
          <cell r="D178" t="str">
            <v>Uebriger Aufwand, Ertragsüberschuss</v>
          </cell>
        </row>
        <row r="179">
          <cell r="C179" t="e">
            <v>#REF!</v>
          </cell>
          <cell r="D179" t="str">
            <v>Kreditoren und übrige Passiven</v>
          </cell>
        </row>
        <row r="180">
          <cell r="C180" t="e">
            <v>#REF!</v>
          </cell>
          <cell r="D180" t="str">
            <v>Passivhypotheken</v>
          </cell>
        </row>
        <row r="181">
          <cell r="C181" t="e">
            <v>#REF!</v>
          </cell>
          <cell r="D181" t="str">
            <v>Total Passiven</v>
          </cell>
        </row>
        <row r="182">
          <cell r="C182" t="e">
            <v>#REF!</v>
          </cell>
          <cell r="D182" t="str">
            <v>Anzahl aktive Versicherte</v>
          </cell>
        </row>
        <row r="183">
          <cell r="C183">
            <v>0</v>
          </cell>
        </row>
        <row r="184">
          <cell r="C184">
            <v>8367.0311557788937</v>
          </cell>
          <cell r="D184" t="str">
            <v>Kreditoren und übrige Passiven</v>
          </cell>
        </row>
        <row r="185">
          <cell r="C185">
            <v>2275.1889447236181</v>
          </cell>
          <cell r="D185" t="str">
            <v>Passivhypotheken</v>
          </cell>
        </row>
        <row r="186">
          <cell r="C186">
            <v>347546.29648241203</v>
          </cell>
          <cell r="D186" t="str">
            <v>Total Passiven</v>
          </cell>
        </row>
        <row r="187">
          <cell r="C187">
            <v>336904.07638190949</v>
          </cell>
          <cell r="D187" t="str">
            <v>Total Passiven bereinigt</v>
          </cell>
        </row>
      </sheetData>
      <sheetData sheetId="7">
        <row r="1">
          <cell r="A1" t="str">
            <v>BV-Ausgaben (früher 15.2 Berufliche Vorsorge (BV): Ausgaben, Kapital  1987-2003)</v>
          </cell>
        </row>
        <row r="2">
          <cell r="I2">
            <v>0.85</v>
          </cell>
        </row>
        <row r="4">
          <cell r="I4" t="str">
            <v>zufliessen-</v>
          </cell>
        </row>
        <row r="5">
          <cell r="I5" t="str">
            <v>de</v>
          </cell>
        </row>
        <row r="6">
          <cell r="I6" t="str">
            <v>Freizü-</v>
          </cell>
        </row>
        <row r="7">
          <cell r="I7" t="str">
            <v>gigkeits-</v>
          </cell>
        </row>
        <row r="8">
          <cell r="I8" t="str">
            <v>leistungen</v>
          </cell>
        </row>
        <row r="9">
          <cell r="I9" t="str">
            <v>FZL 3)</v>
          </cell>
        </row>
        <row r="12">
          <cell r="A12">
            <v>1960</v>
          </cell>
          <cell r="C12" t="str">
            <v>... </v>
          </cell>
          <cell r="D12" t="str">
            <v>... </v>
          </cell>
          <cell r="E12">
            <v>-1972</v>
          </cell>
          <cell r="F12" t="str">
            <v>...  </v>
          </cell>
          <cell r="G12" t="str">
            <v>...  </v>
          </cell>
          <cell r="H12" t="str">
            <v>... </v>
          </cell>
          <cell r="K12" t="str">
            <v>... </v>
          </cell>
          <cell r="L12" t="str">
            <v>... </v>
          </cell>
          <cell r="M12" t="str">
            <v>... </v>
          </cell>
          <cell r="N12" t="str">
            <v>... </v>
          </cell>
          <cell r="Q12" t="str">
            <v>... </v>
          </cell>
          <cell r="T12" t="e">
            <v>#REF!</v>
          </cell>
        </row>
        <row r="13">
          <cell r="A13">
            <v>1961</v>
          </cell>
          <cell r="C13" t="str">
            <v>... </v>
          </cell>
          <cell r="D13" t="str">
            <v>... </v>
          </cell>
          <cell r="E13">
            <v>48364</v>
          </cell>
          <cell r="F13" t="str">
            <v>...  </v>
          </cell>
          <cell r="G13" t="str">
            <v>...  </v>
          </cell>
          <cell r="H13" t="str">
            <v>... </v>
          </cell>
          <cell r="K13" t="str">
            <v>... </v>
          </cell>
          <cell r="L13" t="str">
            <v>... </v>
          </cell>
          <cell r="M13" t="str">
            <v>... </v>
          </cell>
          <cell r="N13" t="str">
            <v>... </v>
          </cell>
          <cell r="Q13" t="str">
            <v>... </v>
          </cell>
          <cell r="T13" t="e">
            <v>#REF!</v>
          </cell>
        </row>
        <row r="14">
          <cell r="A14">
            <v>1962</v>
          </cell>
          <cell r="C14" t="str">
            <v>... </v>
          </cell>
          <cell r="D14" t="str">
            <v>... </v>
          </cell>
          <cell r="E14">
            <v>32864</v>
          </cell>
          <cell r="F14" t="str">
            <v>...  </v>
          </cell>
          <cell r="G14" t="str">
            <v>...  </v>
          </cell>
          <cell r="H14" t="str">
            <v>... </v>
          </cell>
          <cell r="K14" t="str">
            <v>... </v>
          </cell>
          <cell r="L14" t="str">
            <v>... </v>
          </cell>
          <cell r="M14" t="str">
            <v>... </v>
          </cell>
          <cell r="N14" t="str">
            <v>... </v>
          </cell>
          <cell r="Q14" t="str">
            <v>... </v>
          </cell>
          <cell r="T14" t="e">
            <v>#REF!</v>
          </cell>
        </row>
        <row r="15">
          <cell r="A15">
            <v>1963</v>
          </cell>
          <cell r="C15" t="str">
            <v>... </v>
          </cell>
          <cell r="D15" t="str">
            <v>... </v>
          </cell>
          <cell r="E15">
            <v>20100</v>
          </cell>
          <cell r="F15" t="str">
            <v>...  </v>
          </cell>
          <cell r="G15" t="str">
            <v>...  </v>
          </cell>
          <cell r="H15" t="str">
            <v>... </v>
          </cell>
          <cell r="K15" t="str">
            <v>... </v>
          </cell>
          <cell r="L15" t="str">
            <v>... </v>
          </cell>
          <cell r="M15" t="str">
            <v>... </v>
          </cell>
          <cell r="N15" t="str">
            <v>... </v>
          </cell>
          <cell r="Q15" t="str">
            <v>... </v>
          </cell>
          <cell r="T15" t="e">
            <v>#REF!</v>
          </cell>
        </row>
        <row r="16">
          <cell r="A16">
            <v>1964</v>
          </cell>
          <cell r="C16" t="str">
            <v>... </v>
          </cell>
          <cell r="D16" t="str">
            <v>... </v>
          </cell>
          <cell r="E16">
            <v>16300</v>
          </cell>
          <cell r="F16" t="str">
            <v>...  </v>
          </cell>
          <cell r="G16" t="str">
            <v>...  </v>
          </cell>
          <cell r="H16" t="str">
            <v>... </v>
          </cell>
          <cell r="K16" t="str">
            <v>... </v>
          </cell>
          <cell r="L16" t="str">
            <v>... </v>
          </cell>
          <cell r="M16" t="str">
            <v>... </v>
          </cell>
          <cell r="N16" t="str">
            <v>... </v>
          </cell>
          <cell r="Q16" t="str">
            <v>... </v>
          </cell>
          <cell r="T16" t="e">
            <v>#REF!</v>
          </cell>
        </row>
        <row r="17">
          <cell r="A17">
            <v>1965</v>
          </cell>
          <cell r="C17" t="str">
            <v xml:space="preserve">... </v>
          </cell>
          <cell r="D17" t="str">
            <v>... </v>
          </cell>
          <cell r="E17">
            <v>3800</v>
          </cell>
          <cell r="F17" t="str">
            <v>...  </v>
          </cell>
          <cell r="G17" t="str">
            <v>...  </v>
          </cell>
          <cell r="H17" t="str">
            <v>... </v>
          </cell>
          <cell r="K17" t="str">
            <v>... </v>
          </cell>
          <cell r="L17" t="str">
            <v>... </v>
          </cell>
          <cell r="M17" t="str">
            <v>... </v>
          </cell>
          <cell r="N17" t="str">
            <v>... </v>
          </cell>
          <cell r="Q17" t="str">
            <v>... </v>
          </cell>
          <cell r="T17" t="e">
            <v>#REF!</v>
          </cell>
        </row>
        <row r="18">
          <cell r="A18">
            <v>1966</v>
          </cell>
          <cell r="B18" t="str">
            <v>8)</v>
          </cell>
          <cell r="C18">
            <v>827</v>
          </cell>
          <cell r="D18">
            <v>267</v>
          </cell>
          <cell r="E18">
            <v>6290</v>
          </cell>
          <cell r="F18" t="str">
            <v>...  </v>
          </cell>
          <cell r="G18" t="str">
            <v>...  </v>
          </cell>
          <cell r="H18" t="str">
            <v>... </v>
          </cell>
          <cell r="K18" t="str">
            <v>... </v>
          </cell>
          <cell r="L18" t="str">
            <v>... </v>
          </cell>
          <cell r="M18" t="str">
            <v>... </v>
          </cell>
          <cell r="N18" t="str">
            <v>... </v>
          </cell>
          <cell r="Q18">
            <v>22106</v>
          </cell>
          <cell r="T18" t="e">
            <v>#REF!</v>
          </cell>
          <cell r="Y18" t="str">
            <v>8)</v>
          </cell>
        </row>
        <row r="19">
          <cell r="A19">
            <v>1967</v>
          </cell>
          <cell r="B19" t="str">
            <v>9)</v>
          </cell>
          <cell r="C19" t="str">
            <v>... </v>
          </cell>
          <cell r="D19" t="str">
            <v>... </v>
          </cell>
          <cell r="E19">
            <v>2550</v>
          </cell>
          <cell r="F19" t="str">
            <v>...  </v>
          </cell>
          <cell r="G19" t="str">
            <v>...  </v>
          </cell>
          <cell r="H19" t="str">
            <v>... </v>
          </cell>
          <cell r="K19" t="str">
            <v>... </v>
          </cell>
          <cell r="L19" t="str">
            <v>... </v>
          </cell>
          <cell r="M19" t="str">
            <v>... </v>
          </cell>
          <cell r="N19" t="str">
            <v>... </v>
          </cell>
          <cell r="Q19" t="str">
            <v>... </v>
          </cell>
          <cell r="T19" t="e">
            <v>#REF!</v>
          </cell>
          <cell r="Y19" t="str">
            <v>9)</v>
          </cell>
        </row>
        <row r="20">
          <cell r="A20">
            <v>1968</v>
          </cell>
          <cell r="B20" t="str">
            <v>9)</v>
          </cell>
          <cell r="C20">
            <v>1028</v>
          </cell>
          <cell r="D20">
            <v>297</v>
          </cell>
          <cell r="E20">
            <v>3740</v>
          </cell>
          <cell r="F20" t="str">
            <v>...  </v>
          </cell>
          <cell r="G20" t="str">
            <v>...  </v>
          </cell>
          <cell r="H20" t="str">
            <v>... </v>
          </cell>
          <cell r="K20" t="str">
            <v>... </v>
          </cell>
          <cell r="L20" t="str">
            <v>... </v>
          </cell>
          <cell r="M20" t="str">
            <v>... </v>
          </cell>
          <cell r="N20" t="str">
            <v>... </v>
          </cell>
          <cell r="Q20">
            <v>26168</v>
          </cell>
          <cell r="T20" t="e">
            <v>#REF!</v>
          </cell>
          <cell r="Y20" t="str">
            <v>9)</v>
          </cell>
        </row>
        <row r="21">
          <cell r="A21">
            <v>1969</v>
          </cell>
          <cell r="B21" t="str">
            <v>9)</v>
          </cell>
          <cell r="C21" t="str">
            <v>... </v>
          </cell>
          <cell r="D21" t="str">
            <v>... </v>
          </cell>
          <cell r="E21">
            <v>17850</v>
          </cell>
          <cell r="F21" t="str">
            <v>...  </v>
          </cell>
          <cell r="G21" t="str">
            <v>...  </v>
          </cell>
          <cell r="H21" t="str">
            <v>... </v>
          </cell>
          <cell r="K21" t="str">
            <v>... </v>
          </cell>
          <cell r="L21" t="str">
            <v>... </v>
          </cell>
          <cell r="M21" t="str">
            <v>... </v>
          </cell>
          <cell r="N21" t="str">
            <v>... </v>
          </cell>
          <cell r="Q21" t="str">
            <v>... </v>
          </cell>
          <cell r="T21" t="e">
            <v>#REF!</v>
          </cell>
          <cell r="Y21" t="str">
            <v>9)</v>
          </cell>
        </row>
        <row r="22">
          <cell r="A22">
            <v>1970</v>
          </cell>
          <cell r="B22" t="str">
            <v>8)</v>
          </cell>
          <cell r="C22">
            <v>1156.4459999999999</v>
          </cell>
          <cell r="D22">
            <v>160.11700000000002</v>
          </cell>
          <cell r="E22">
            <v>14110</v>
          </cell>
          <cell r="F22" t="str">
            <v>...  </v>
          </cell>
          <cell r="G22">
            <v>361.64699999999999</v>
          </cell>
          <cell r="H22">
            <v>361.64699999999999</v>
          </cell>
          <cell r="K22">
            <v>515.15100000000007</v>
          </cell>
          <cell r="L22" t="str">
            <v>... </v>
          </cell>
          <cell r="M22">
            <v>264.02300000000002</v>
          </cell>
          <cell r="N22">
            <v>2457.384</v>
          </cell>
          <cell r="O22" t="str">
            <v>14)</v>
          </cell>
          <cell r="Q22">
            <v>32497.853999999999</v>
          </cell>
          <cell r="R22" t="str">
            <v>?</v>
          </cell>
          <cell r="T22" t="e">
            <v>#REF!</v>
          </cell>
          <cell r="Y22" t="str">
            <v>8)</v>
          </cell>
        </row>
        <row r="23">
          <cell r="A23">
            <v>1971</v>
          </cell>
          <cell r="B23" t="str">
            <v>9)</v>
          </cell>
          <cell r="C23" t="str">
            <v>... </v>
          </cell>
          <cell r="D23" t="str">
            <v>... </v>
          </cell>
          <cell r="E23">
            <v>4100</v>
          </cell>
          <cell r="F23" t="str">
            <v>...  </v>
          </cell>
          <cell r="G23" t="str">
            <v>...  </v>
          </cell>
          <cell r="H23" t="str">
            <v>... </v>
          </cell>
          <cell r="K23" t="str">
            <v>... </v>
          </cell>
          <cell r="L23" t="str">
            <v>... </v>
          </cell>
          <cell r="M23" t="str">
            <v>... </v>
          </cell>
          <cell r="N23" t="str">
            <v>... </v>
          </cell>
          <cell r="Q23" t="str">
            <v>... </v>
          </cell>
          <cell r="R23" t="str">
            <v>?</v>
          </cell>
          <cell r="T23" t="e">
            <v>#REF!</v>
          </cell>
          <cell r="Y23" t="str">
            <v>9)</v>
          </cell>
        </row>
        <row r="24">
          <cell r="A24">
            <v>1972</v>
          </cell>
          <cell r="B24" t="str">
            <v>9)</v>
          </cell>
          <cell r="C24">
            <v>1438</v>
          </cell>
          <cell r="D24">
            <v>218</v>
          </cell>
          <cell r="E24">
            <v>1300</v>
          </cell>
          <cell r="F24" t="str">
            <v>...  </v>
          </cell>
          <cell r="G24" t="str">
            <v>...  </v>
          </cell>
          <cell r="H24" t="str">
            <v>... </v>
          </cell>
          <cell r="K24" t="str">
            <v>... </v>
          </cell>
          <cell r="L24" t="str">
            <v>... </v>
          </cell>
          <cell r="M24" t="str">
            <v>... </v>
          </cell>
          <cell r="N24" t="str">
            <v>... </v>
          </cell>
          <cell r="Q24">
            <v>39457.86</v>
          </cell>
          <cell r="R24" t="str">
            <v>?</v>
          </cell>
          <cell r="T24" t="e">
            <v>#REF!</v>
          </cell>
          <cell r="Y24" t="str">
            <v>9)</v>
          </cell>
        </row>
        <row r="25">
          <cell r="A25">
            <v>1973</v>
          </cell>
          <cell r="B25" t="str">
            <v>9)</v>
          </cell>
          <cell r="C25">
            <v>1606</v>
          </cell>
          <cell r="D25">
            <v>273</v>
          </cell>
          <cell r="E25">
            <v>1074</v>
          </cell>
          <cell r="F25" t="str">
            <v>...  </v>
          </cell>
          <cell r="G25" t="str">
            <v>...  </v>
          </cell>
          <cell r="H25" t="str">
            <v>... </v>
          </cell>
          <cell r="K25" t="str">
            <v>... </v>
          </cell>
          <cell r="L25" t="str">
            <v>... </v>
          </cell>
          <cell r="M25" t="str">
            <v>... </v>
          </cell>
          <cell r="N25" t="str">
            <v>... </v>
          </cell>
          <cell r="Q25">
            <v>42992</v>
          </cell>
          <cell r="R25">
            <v>3534.1399999999994</v>
          </cell>
          <cell r="T25" t="e">
            <v>#REF!</v>
          </cell>
          <cell r="W25" t="str">
            <v>VW 1975, 231</v>
          </cell>
          <cell r="Y25" t="str">
            <v>9)</v>
          </cell>
        </row>
        <row r="26">
          <cell r="A26">
            <v>1974</v>
          </cell>
          <cell r="B26" t="str">
            <v>9)</v>
          </cell>
          <cell r="C26">
            <v>1816</v>
          </cell>
          <cell r="D26">
            <v>291</v>
          </cell>
          <cell r="E26">
            <v>15500</v>
          </cell>
          <cell r="F26" t="str">
            <v>...  </v>
          </cell>
          <cell r="G26" t="str">
            <v>...  </v>
          </cell>
          <cell r="H26" t="str">
            <v>... </v>
          </cell>
          <cell r="K26" t="str">
            <v>... </v>
          </cell>
          <cell r="L26" t="str">
            <v>... </v>
          </cell>
          <cell r="M26" t="str">
            <v>... </v>
          </cell>
          <cell r="N26" t="str">
            <v>... </v>
          </cell>
          <cell r="Q26">
            <v>47573</v>
          </cell>
          <cell r="R26">
            <v>4581</v>
          </cell>
          <cell r="T26" t="e">
            <v>#REF!</v>
          </cell>
          <cell r="W26" t="str">
            <v>VW 1976, 211</v>
          </cell>
          <cell r="Y26" t="str">
            <v>9)</v>
          </cell>
        </row>
        <row r="27">
          <cell r="A27">
            <v>1975</v>
          </cell>
          <cell r="B27" t="str">
            <v>9)</v>
          </cell>
          <cell r="C27">
            <v>1979</v>
          </cell>
          <cell r="D27">
            <v>327</v>
          </cell>
          <cell r="E27">
            <v>15500</v>
          </cell>
          <cell r="F27" t="str">
            <v>...  </v>
          </cell>
          <cell r="G27" t="str">
            <v>...  </v>
          </cell>
          <cell r="H27" t="str">
            <v>... </v>
          </cell>
          <cell r="K27" t="str">
            <v>... </v>
          </cell>
          <cell r="L27" t="str">
            <v>... </v>
          </cell>
          <cell r="M27" t="str">
            <v>... </v>
          </cell>
          <cell r="N27" t="str">
            <v>... </v>
          </cell>
          <cell r="Q27">
            <v>53738</v>
          </cell>
          <cell r="R27">
            <v>6165</v>
          </cell>
          <cell r="T27" t="e">
            <v>#REF!</v>
          </cell>
          <cell r="W27" t="str">
            <v>VW 1977, 227</v>
          </cell>
          <cell r="Y27" t="str">
            <v>9)</v>
          </cell>
        </row>
        <row r="28">
          <cell r="A28">
            <v>1976</v>
          </cell>
          <cell r="B28" t="str">
            <v>9)</v>
          </cell>
          <cell r="C28">
            <v>2199</v>
          </cell>
          <cell r="D28">
            <v>412</v>
          </cell>
          <cell r="E28">
            <v>2611</v>
          </cell>
          <cell r="F28" t="str">
            <v>...  </v>
          </cell>
          <cell r="G28" t="str">
            <v>...  </v>
          </cell>
          <cell r="H28" t="str">
            <v>... </v>
          </cell>
          <cell r="K28" t="str">
            <v>... </v>
          </cell>
          <cell r="L28" t="str">
            <v>... </v>
          </cell>
          <cell r="M28" t="str">
            <v>... </v>
          </cell>
          <cell r="N28" t="str">
            <v>... </v>
          </cell>
          <cell r="Q28">
            <v>59211</v>
          </cell>
          <cell r="R28">
            <v>5473</v>
          </cell>
          <cell r="S28" t="str">
            <v>1976/77 Anzahl VE unklar,</v>
          </cell>
          <cell r="T28" t="e">
            <v>#VALUE!</v>
          </cell>
          <cell r="W28" t="str">
            <v>VW 1978, 123</v>
          </cell>
          <cell r="Y28" t="str">
            <v>9)</v>
          </cell>
        </row>
        <row r="29">
          <cell r="A29">
            <v>1977</v>
          </cell>
          <cell r="B29" t="str">
            <v>9)</v>
          </cell>
          <cell r="C29">
            <v>2401</v>
          </cell>
          <cell r="D29">
            <v>362</v>
          </cell>
          <cell r="E29">
            <v>474300</v>
          </cell>
          <cell r="F29" t="str">
            <v>...  </v>
          </cell>
          <cell r="G29" t="str">
            <v>...  </v>
          </cell>
          <cell r="H29" t="str">
            <v>... </v>
          </cell>
          <cell r="K29" t="str">
            <v>... </v>
          </cell>
          <cell r="L29" t="str">
            <v>... </v>
          </cell>
          <cell r="M29" t="str">
            <v>... </v>
          </cell>
          <cell r="N29" t="str">
            <v>... </v>
          </cell>
          <cell r="Q29">
            <v>65626</v>
          </cell>
          <cell r="R29">
            <v>6415</v>
          </cell>
          <cell r="S29" t="str">
            <v>Widerspruch zu VW 1979, S. 180</v>
          </cell>
          <cell r="T29" t="e">
            <v>#VALUE!</v>
          </cell>
          <cell r="W29" t="str">
            <v>VW 1979, 180</v>
          </cell>
          <cell r="Y29" t="str">
            <v>9)</v>
          </cell>
        </row>
        <row r="30">
          <cell r="A30">
            <v>1978</v>
          </cell>
          <cell r="B30" t="str">
            <v>8)</v>
          </cell>
          <cell r="C30">
            <v>2554.5160000000001</v>
          </cell>
          <cell r="D30">
            <v>414.95299999999997</v>
          </cell>
          <cell r="E30">
            <v>2969.4690000000001</v>
          </cell>
          <cell r="F30">
            <v>371.85899999999998</v>
          </cell>
          <cell r="G30">
            <v>440.81</v>
          </cell>
          <cell r="H30">
            <v>812.66899999999998</v>
          </cell>
          <cell r="K30">
            <v>999.87700000000007</v>
          </cell>
          <cell r="L30" t="str">
            <v>... </v>
          </cell>
          <cell r="M30">
            <v>374.05099999999999</v>
          </cell>
          <cell r="N30" t="str">
            <v>... </v>
          </cell>
          <cell r="Q30">
            <v>69810</v>
          </cell>
          <cell r="R30">
            <v>4184</v>
          </cell>
          <cell r="T30" t="e">
            <v>#REF!</v>
          </cell>
          <cell r="W30" t="str">
            <v>VW 1981, 552</v>
          </cell>
          <cell r="Y30" t="str">
            <v>8)</v>
          </cell>
        </row>
        <row r="31">
          <cell r="A31">
            <v>1979</v>
          </cell>
          <cell r="B31" t="str">
            <v>9)</v>
          </cell>
          <cell r="C31">
            <v>2746</v>
          </cell>
          <cell r="D31">
            <v>447</v>
          </cell>
          <cell r="E31">
            <v>17472</v>
          </cell>
          <cell r="F31" t="str">
            <v>...  </v>
          </cell>
          <cell r="G31" t="str">
            <v>...  </v>
          </cell>
          <cell r="H31">
            <v>950</v>
          </cell>
          <cell r="K31" t="str">
            <v>... </v>
          </cell>
          <cell r="L31" t="str">
            <v>... </v>
          </cell>
          <cell r="M31" t="str">
            <v>... </v>
          </cell>
          <cell r="N31" t="str">
            <v>... </v>
          </cell>
          <cell r="Q31">
            <v>75936</v>
          </cell>
          <cell r="R31">
            <v>6126</v>
          </cell>
          <cell r="T31" t="e">
            <v>#REF!</v>
          </cell>
          <cell r="W31" t="str">
            <v>VW 1982, 255</v>
          </cell>
          <cell r="Y31" t="str">
            <v>9)</v>
          </cell>
        </row>
        <row r="32">
          <cell r="A32">
            <v>1980</v>
          </cell>
          <cell r="B32" t="str">
            <v>9)</v>
          </cell>
          <cell r="C32">
            <v>2960</v>
          </cell>
          <cell r="D32">
            <v>498</v>
          </cell>
          <cell r="E32">
            <v>15500</v>
          </cell>
          <cell r="F32" t="str">
            <v>...  </v>
          </cell>
          <cell r="G32" t="str">
            <v>...  </v>
          </cell>
          <cell r="H32">
            <v>1131</v>
          </cell>
          <cell r="K32" t="str">
            <v>... </v>
          </cell>
          <cell r="L32" t="str">
            <v>... </v>
          </cell>
          <cell r="M32" t="str">
            <v>... </v>
          </cell>
          <cell r="N32" t="str">
            <v>... </v>
          </cell>
          <cell r="Q32">
            <v>81964</v>
          </cell>
          <cell r="R32">
            <v>6028</v>
          </cell>
          <cell r="T32" t="e">
            <v>#REF!</v>
          </cell>
          <cell r="Y32" t="str">
            <v>9)</v>
          </cell>
        </row>
        <row r="33">
          <cell r="A33">
            <v>1981</v>
          </cell>
          <cell r="B33" t="str">
            <v>9)</v>
          </cell>
          <cell r="C33">
            <v>3228</v>
          </cell>
          <cell r="D33">
            <v>515</v>
          </cell>
          <cell r="E33">
            <v>3743</v>
          </cell>
          <cell r="F33" t="str">
            <v>...  </v>
          </cell>
          <cell r="G33" t="str">
            <v>...  </v>
          </cell>
          <cell r="H33">
            <v>1295</v>
          </cell>
          <cell r="K33" t="str">
            <v>... </v>
          </cell>
          <cell r="L33" t="str">
            <v>... </v>
          </cell>
          <cell r="M33" t="str">
            <v>... </v>
          </cell>
          <cell r="N33" t="str">
            <v>... </v>
          </cell>
          <cell r="Q33">
            <v>88936</v>
          </cell>
          <cell r="R33">
            <v>6972</v>
          </cell>
          <cell r="T33" t="e">
            <v>#REF!</v>
          </cell>
          <cell r="Y33" t="str">
            <v>9)</v>
          </cell>
        </row>
        <row r="34">
          <cell r="A34">
            <v>1982</v>
          </cell>
          <cell r="B34" t="str">
            <v>9)</v>
          </cell>
          <cell r="C34">
            <v>3557</v>
          </cell>
          <cell r="D34">
            <v>555</v>
          </cell>
          <cell r="E34">
            <v>4112</v>
          </cell>
          <cell r="F34">
            <v>691</v>
          </cell>
          <cell r="G34">
            <v>860</v>
          </cell>
          <cell r="H34">
            <v>1551</v>
          </cell>
          <cell r="K34" t="str">
            <v>... </v>
          </cell>
          <cell r="L34" t="str">
            <v>... </v>
          </cell>
          <cell r="M34" t="str">
            <v>... </v>
          </cell>
          <cell r="N34" t="str">
            <v>... </v>
          </cell>
          <cell r="Q34">
            <v>97016</v>
          </cell>
          <cell r="R34">
            <v>8080</v>
          </cell>
          <cell r="T34" t="e">
            <v>#REF!</v>
          </cell>
          <cell r="Y34" t="str">
            <v>9)</v>
          </cell>
        </row>
        <row r="35">
          <cell r="A35">
            <v>1983</v>
          </cell>
          <cell r="B35" t="str">
            <v>9)</v>
          </cell>
          <cell r="C35">
            <v>3897</v>
          </cell>
          <cell r="D35">
            <v>610</v>
          </cell>
          <cell r="E35">
            <v>4507</v>
          </cell>
          <cell r="F35" t="str">
            <v>...  </v>
          </cell>
          <cell r="G35" t="str">
            <v xml:space="preserve">...  </v>
          </cell>
          <cell r="H35">
            <v>1649</v>
          </cell>
          <cell r="K35" t="str">
            <v>... </v>
          </cell>
          <cell r="L35" t="str">
            <v>... </v>
          </cell>
          <cell r="M35" t="str">
            <v>... </v>
          </cell>
          <cell r="N35" t="str">
            <v>... </v>
          </cell>
          <cell r="Q35">
            <v>106626</v>
          </cell>
          <cell r="R35">
            <v>9610</v>
          </cell>
          <cell r="T35" t="e">
            <v>#REF!</v>
          </cell>
          <cell r="Y35" t="str">
            <v>9)</v>
          </cell>
        </row>
        <row r="36">
          <cell r="A36">
            <v>1984</v>
          </cell>
          <cell r="B36" t="str">
            <v>9)</v>
          </cell>
          <cell r="C36">
            <v>4213</v>
          </cell>
          <cell r="D36">
            <v>680</v>
          </cell>
          <cell r="E36">
            <v>4893</v>
          </cell>
          <cell r="F36" t="str">
            <v>...  </v>
          </cell>
          <cell r="G36" t="str">
            <v>...  </v>
          </cell>
          <cell r="H36">
            <v>1969</v>
          </cell>
          <cell r="K36" t="str">
            <v>... </v>
          </cell>
          <cell r="L36" t="str">
            <v>... </v>
          </cell>
          <cell r="M36" t="str">
            <v>... </v>
          </cell>
          <cell r="N36" t="str">
            <v>... </v>
          </cell>
          <cell r="Q36">
            <v>113931</v>
          </cell>
          <cell r="R36">
            <v>7305</v>
          </cell>
          <cell r="T36" t="e">
            <v>#REF!</v>
          </cell>
          <cell r="Y36" t="str">
            <v>9)</v>
          </cell>
        </row>
        <row r="37">
          <cell r="A37">
            <v>1985</v>
          </cell>
          <cell r="B37" t="str">
            <v>10)</v>
          </cell>
          <cell r="C37" t="str">
            <v>... </v>
          </cell>
          <cell r="D37" t="str">
            <v>... </v>
          </cell>
          <cell r="E37" t="str">
            <v>... </v>
          </cell>
          <cell r="F37" t="str">
            <v>...  </v>
          </cell>
          <cell r="G37" t="str">
            <v>...  </v>
          </cell>
          <cell r="H37" t="str">
            <v>... </v>
          </cell>
          <cell r="K37" t="str">
            <v>... </v>
          </cell>
          <cell r="L37" t="str">
            <v>... </v>
          </cell>
          <cell r="M37" t="str">
            <v>... </v>
          </cell>
          <cell r="N37" t="str">
            <v>... </v>
          </cell>
          <cell r="Q37" t="str">
            <v>... </v>
          </cell>
          <cell r="R37" t="str">
            <v>?</v>
          </cell>
          <cell r="T37" t="e">
            <v>#REF!</v>
          </cell>
          <cell r="Y37" t="str">
            <v>10)</v>
          </cell>
        </row>
        <row r="39">
          <cell r="I39">
            <v>2136.9417999999996</v>
          </cell>
        </row>
        <row r="40">
          <cell r="I40">
            <v>2651.9352486344778</v>
          </cell>
        </row>
        <row r="41">
          <cell r="I41">
            <v>3528.35</v>
          </cell>
        </row>
        <row r="42">
          <cell r="I42">
            <v>4042.6</v>
          </cell>
        </row>
        <row r="43">
          <cell r="I43">
            <v>4018.6063966902748</v>
          </cell>
        </row>
        <row r="44">
          <cell r="I44">
            <v>3994.7552000000001</v>
          </cell>
        </row>
        <row r="45">
          <cell r="I45">
            <v>4285.3183278500646</v>
          </cell>
        </row>
        <row r="46">
          <cell r="I46">
            <v>4597.0158999999994</v>
          </cell>
        </row>
        <row r="47">
          <cell r="I47">
            <v>5466.7713082800001</v>
          </cell>
        </row>
        <row r="48">
          <cell r="I48">
            <v>7346.55</v>
          </cell>
        </row>
        <row r="49">
          <cell r="I49">
            <v>7300</v>
          </cell>
        </row>
        <row r="50">
          <cell r="I50">
            <v>10103.1</v>
          </cell>
        </row>
        <row r="51">
          <cell r="I51">
            <v>11200.088573542027</v>
          </cell>
        </row>
        <row r="52">
          <cell r="I52">
            <v>14130</v>
          </cell>
        </row>
        <row r="53">
          <cell r="I53">
            <v>16400</v>
          </cell>
        </row>
        <row r="54">
          <cell r="I54">
            <v>15407.099999999999</v>
          </cell>
        </row>
        <row r="55">
          <cell r="I55">
            <v>16000</v>
          </cell>
        </row>
        <row r="106">
          <cell r="I106" t="str">
            <v>zufliessen-</v>
          </cell>
        </row>
        <row r="107">
          <cell r="I107" t="str">
            <v>de</v>
          </cell>
        </row>
        <row r="108">
          <cell r="I108" t="str">
            <v>Freizü-</v>
          </cell>
        </row>
        <row r="109">
          <cell r="I109" t="str">
            <v>gigkeits-</v>
          </cell>
        </row>
        <row r="110">
          <cell r="I110" t="str">
            <v>leistungen</v>
          </cell>
        </row>
        <row r="111">
          <cell r="I111" t="str">
            <v>FZL 3)</v>
          </cell>
        </row>
        <row r="113">
          <cell r="I113">
            <v>0.24099554261818379</v>
          </cell>
        </row>
        <row r="114">
          <cell r="I114">
            <v>0.33048120304475814</v>
          </cell>
        </row>
        <row r="115">
          <cell r="I115">
            <v>0.14574801252710201</v>
          </cell>
        </row>
        <row r="116">
          <cell r="I116">
            <v>-5.9351910428252497E-3</v>
          </cell>
        </row>
        <row r="117">
          <cell r="I117">
            <v>-5.9351910428248056E-3</v>
          </cell>
        </row>
        <row r="118">
          <cell r="I118">
            <v>7.273615360712582E-2</v>
          </cell>
        </row>
        <row r="119">
          <cell r="I119">
            <v>7.2736153607126042E-2</v>
          </cell>
        </row>
        <row r="120">
          <cell r="I120">
            <v>0.18920000000000026</v>
          </cell>
        </row>
        <row r="121">
          <cell r="I121">
            <v>0.34385537380590203</v>
          </cell>
        </row>
        <row r="122">
          <cell r="I122">
            <v>0.10635333541483072</v>
          </cell>
        </row>
        <row r="123">
          <cell r="I123">
            <v>2.2331414192577568</v>
          </cell>
        </row>
      </sheetData>
      <sheetData sheetId="8">
        <row r="1">
          <cell r="A1" t="str">
            <v>BV 1.3 Finanzen der Beruflichen Vorsorge BV, in Millionen Franken</v>
          </cell>
          <cell r="E1" t="str">
            <v>Diese Daten stammen aus dem Arbeitsblatt "SVS 2000 erweitert" vom BFS, Grundlage für SVS 2002</v>
          </cell>
        </row>
        <row r="2">
          <cell r="E2" t="str">
            <v>2000prov.</v>
          </cell>
        </row>
        <row r="3">
          <cell r="E3">
            <v>50336</v>
          </cell>
        </row>
        <row r="4">
          <cell r="E4">
            <v>25734</v>
          </cell>
        </row>
        <row r="5">
          <cell r="E5">
            <v>10296</v>
          </cell>
        </row>
        <row r="6">
          <cell r="E6">
            <v>15438</v>
          </cell>
        </row>
        <row r="7">
          <cell r="E7">
            <v>16600</v>
          </cell>
        </row>
        <row r="8">
          <cell r="E8">
            <v>3652</v>
          </cell>
        </row>
        <row r="9">
          <cell r="E9">
            <v>2490</v>
          </cell>
        </row>
        <row r="10">
          <cell r="E10">
            <v>1162</v>
          </cell>
        </row>
        <row r="11">
          <cell r="E11">
            <v>4350</v>
          </cell>
        </row>
        <row r="12">
          <cell r="E12">
            <v>-1972</v>
          </cell>
        </row>
        <row r="13">
          <cell r="E13">
            <v>48364</v>
          </cell>
        </row>
        <row r="14">
          <cell r="E14">
            <v>32864</v>
          </cell>
        </row>
        <row r="15">
          <cell r="E15">
            <v>20100</v>
          </cell>
        </row>
        <row r="16">
          <cell r="E16">
            <v>16300</v>
          </cell>
        </row>
        <row r="17">
          <cell r="E17">
            <v>3800</v>
          </cell>
        </row>
        <row r="18">
          <cell r="E18">
            <v>6290</v>
          </cell>
        </row>
        <row r="19">
          <cell r="E19">
            <v>2550</v>
          </cell>
        </row>
        <row r="20">
          <cell r="E20">
            <v>3740</v>
          </cell>
        </row>
        <row r="21">
          <cell r="E21">
            <v>17850</v>
          </cell>
        </row>
        <row r="22">
          <cell r="E22">
            <v>14110</v>
          </cell>
        </row>
        <row r="23">
          <cell r="E23">
            <v>4100</v>
          </cell>
        </row>
        <row r="24">
          <cell r="E24">
            <v>1300</v>
          </cell>
        </row>
        <row r="25">
          <cell r="E25">
            <v>1074</v>
          </cell>
        </row>
        <row r="26">
          <cell r="E26">
            <v>15500</v>
          </cell>
        </row>
        <row r="27">
          <cell r="E27">
            <v>15500</v>
          </cell>
        </row>
        <row r="29">
          <cell r="E29">
            <v>474300</v>
          </cell>
        </row>
        <row r="31">
          <cell r="E31">
            <v>17472</v>
          </cell>
        </row>
        <row r="32">
          <cell r="E32">
            <v>15500</v>
          </cell>
        </row>
      </sheetData>
      <sheetData sheetId="9"/>
      <sheetData sheetId="10"/>
      <sheetData sheetId="11"/>
      <sheetData sheetId="12">
        <row r="6">
          <cell r="C6">
            <v>23276.510200000001</v>
          </cell>
        </row>
      </sheetData>
      <sheetData sheetId="13">
        <row r="6">
          <cell r="C6">
            <v>23276.510200000001</v>
          </cell>
        </row>
      </sheetData>
      <sheetData sheetId="14">
        <row r="59">
          <cell r="A59" t="str">
            <v>AVS / AHV</v>
          </cell>
        </row>
      </sheetData>
      <sheetData sheetId="15">
        <row r="59">
          <cell r="A59" t="str">
            <v>AVS / AHV</v>
          </cell>
        </row>
      </sheetData>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15.2 98Daten 9.3.98"/>
      <sheetName val="T 15.2 98Daten 9.2.98"/>
      <sheetName val="T 15.2 97Daten 18.6."/>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 Einleitungsseite"/>
      <sheetName val="Faltprospekt"/>
      <sheetName val="ATSG Einleitungsseite A5"/>
      <sheetName val="Legende Grafik 2"/>
    </sheetNames>
    <sheetDataSet>
      <sheetData sheetId="0">
        <row r="102">
          <cell r="AA102">
            <v>417.79983986000002</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J124">
            <v>30737.43956550003</v>
          </cell>
          <cell r="CK124">
            <v>30737.43956550003</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J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J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J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J130">
            <v>1721.1272750599687</v>
          </cell>
          <cell r="CK130">
            <v>1721.1272750599687</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J131">
            <v>1418.4603376124999</v>
          </cell>
          <cell r="IP131">
            <v>28075.068206775893</v>
          </cell>
        </row>
        <row r="132">
          <cell r="A132" t="str">
            <v>Allocation de veuve</v>
          </cell>
          <cell r="C132" t="str">
            <v>Lump sum allowance for widows</v>
          </cell>
          <cell r="G132" t="str">
            <v>Witwenabfindung</v>
          </cell>
          <cell r="K132">
            <v>4.2</v>
          </cell>
          <cell r="L132" t="str">
            <v>-</v>
          </cell>
          <cell r="CJ132">
            <v>0</v>
          </cell>
          <cell r="IP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J133">
            <v>300.64572793318871</v>
          </cell>
          <cell r="IP133">
            <v>7377.3365308563207</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J134">
            <v>2.0212095142800854</v>
          </cell>
          <cell r="IP134">
            <v>206.6904261403746</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J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J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J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J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J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J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J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J146">
            <v>7.081478378378378E-2</v>
          </cell>
        </row>
      </sheetData>
      <sheetData sheetId="1">
        <row r="3">
          <cell r="AX3">
            <v>24788.181408490003</v>
          </cell>
        </row>
      </sheetData>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CHSS-Statistikseiten"/>
      <sheetName val="ATSG_2009"/>
      <sheetName val="ATSG_2008"/>
      <sheetName val="ATSG Einleitungsseite 2007"/>
      <sheetName val="ATSG Einleitungsseite"/>
      <sheetName val="ATSG Einleitungsseite_alt"/>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4">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L147"/>
  <sheetViews>
    <sheetView tabSelected="1" zoomScaleNormal="100" zoomScaleSheetLayoutView="100" workbookViewId="0">
      <pane xSplit="4" ySplit="2" topLeftCell="AA3" activePane="bottomRight" state="frozen"/>
      <selection pane="topRight" activeCell="E1" sqref="E1"/>
      <selection pane="bottomLeft" activeCell="A4" sqref="A4"/>
      <selection pane="bottomRight" sqref="A1:B1"/>
    </sheetView>
  </sheetViews>
  <sheetFormatPr baseColWidth="10" defaultColWidth="12" defaultRowHeight="10.5" outlineLevelRow="1" outlineLevelCol="1" x14ac:dyDescent="0.15"/>
  <cols>
    <col min="1" max="2" width="23.83203125" style="2" customWidth="1"/>
    <col min="3" max="3" width="24.5" style="2" customWidth="1"/>
    <col min="4" max="4" width="23.83203125" style="2" customWidth="1"/>
    <col min="5" max="6" width="12.83203125" style="1" hidden="1" customWidth="1" outlineLevel="1"/>
    <col min="7" max="26" width="12.83203125" style="2" hidden="1" customWidth="1" outlineLevel="1"/>
    <col min="27" max="27" width="12.83203125" style="2" customWidth="1" collapsed="1"/>
    <col min="28" max="34" width="12.83203125" style="2" hidden="1" customWidth="1" outlineLevel="1"/>
    <col min="35" max="35" width="12.83203125" style="2" customWidth="1" collapsed="1"/>
    <col min="36" max="42" width="12.83203125" style="2" hidden="1" customWidth="1" outlineLevel="1"/>
    <col min="43" max="44" width="12.83203125" style="2" hidden="1" customWidth="1" outlineLevel="1" collapsed="1"/>
    <col min="45" max="45" width="12.83203125" style="2" customWidth="1" collapsed="1"/>
    <col min="46" max="47" width="12.83203125" style="2" hidden="1" customWidth="1" outlineLevel="1"/>
    <col min="48" max="49" width="12.83203125" style="2" hidden="1" customWidth="1" outlineLevel="1" collapsed="1"/>
    <col min="50" max="50" width="12.83203125" style="2" customWidth="1" collapsed="1"/>
    <col min="51" max="54" width="12.83203125" style="2" hidden="1" customWidth="1" outlineLevel="1"/>
    <col min="55" max="55" width="12.83203125" style="2" customWidth="1" collapsed="1"/>
    <col min="56" max="59" width="12.83203125" style="2" customWidth="1"/>
    <col min="60" max="60" width="12.1640625" style="2" bestFit="1" customWidth="1"/>
    <col min="61" max="16384" width="12" style="2"/>
  </cols>
  <sheetData>
    <row r="1" spans="1:90" ht="82.15" customHeight="1" x14ac:dyDescent="0.2">
      <c r="A1" s="75" t="s">
        <v>43</v>
      </c>
      <c r="B1" s="75"/>
      <c r="C1" s="75" t="s">
        <v>42</v>
      </c>
      <c r="D1" s="75"/>
      <c r="BE1" s="52" t="s">
        <v>98</v>
      </c>
      <c r="BF1" s="53" t="s">
        <v>99</v>
      </c>
    </row>
    <row r="2" spans="1:90" ht="25.5" x14ac:dyDescent="0.2">
      <c r="A2" s="3"/>
      <c r="B2" s="3"/>
      <c r="C2" s="3"/>
      <c r="D2" s="3"/>
      <c r="E2" s="4" t="s">
        <v>52</v>
      </c>
      <c r="F2" s="5">
        <v>1971</v>
      </c>
      <c r="G2" s="5">
        <v>1972</v>
      </c>
      <c r="H2" s="5">
        <v>1973</v>
      </c>
      <c r="I2" s="5">
        <v>1974</v>
      </c>
      <c r="J2" s="5">
        <v>1975</v>
      </c>
      <c r="K2" s="5">
        <v>1976</v>
      </c>
      <c r="L2" s="5">
        <v>1977</v>
      </c>
      <c r="M2" s="5">
        <v>1978</v>
      </c>
      <c r="N2" s="5">
        <v>1979</v>
      </c>
      <c r="O2" s="4" t="s">
        <v>53</v>
      </c>
      <c r="P2" s="5">
        <v>1981</v>
      </c>
      <c r="Q2" s="5">
        <v>1982</v>
      </c>
      <c r="R2" s="5">
        <v>1983</v>
      </c>
      <c r="S2" s="5">
        <v>1984</v>
      </c>
      <c r="T2" s="4" t="s">
        <v>54</v>
      </c>
      <c r="U2" s="4" t="s">
        <v>55</v>
      </c>
      <c r="V2" s="4" t="s">
        <v>56</v>
      </c>
      <c r="W2" s="4" t="s">
        <v>57</v>
      </c>
      <c r="X2" s="4" t="s">
        <v>58</v>
      </c>
      <c r="Y2" s="4" t="s">
        <v>59</v>
      </c>
      <c r="Z2" s="4" t="s">
        <v>60</v>
      </c>
      <c r="AA2" s="4" t="s">
        <v>61</v>
      </c>
      <c r="AB2" s="4" t="s">
        <v>62</v>
      </c>
      <c r="AC2" s="4" t="s">
        <v>63</v>
      </c>
      <c r="AD2" s="4" t="s">
        <v>64</v>
      </c>
      <c r="AE2" s="4" t="s">
        <v>65</v>
      </c>
      <c r="AF2" s="4" t="s">
        <v>66</v>
      </c>
      <c r="AG2" s="4" t="s">
        <v>67</v>
      </c>
      <c r="AH2" s="4" t="s">
        <v>68</v>
      </c>
      <c r="AI2" s="4" t="s">
        <v>69</v>
      </c>
      <c r="AJ2" s="4" t="s">
        <v>70</v>
      </c>
      <c r="AK2" s="4" t="s">
        <v>71</v>
      </c>
      <c r="AL2" s="4" t="s">
        <v>72</v>
      </c>
      <c r="AM2" s="4" t="s">
        <v>73</v>
      </c>
      <c r="AN2" s="4" t="s">
        <v>74</v>
      </c>
      <c r="AO2" s="4" t="s">
        <v>75</v>
      </c>
      <c r="AP2" s="4" t="s">
        <v>76</v>
      </c>
      <c r="AQ2" s="4" t="s">
        <v>77</v>
      </c>
      <c r="AR2" s="4" t="s">
        <v>78</v>
      </c>
      <c r="AS2" s="4" t="s">
        <v>79</v>
      </c>
      <c r="AT2" s="4" t="s">
        <v>80</v>
      </c>
      <c r="AU2" s="4" t="s">
        <v>81</v>
      </c>
      <c r="AV2" s="4" t="s">
        <v>82</v>
      </c>
      <c r="AW2" s="4" t="s">
        <v>83</v>
      </c>
      <c r="AX2" s="4" t="s">
        <v>84</v>
      </c>
      <c r="AY2" s="4" t="s">
        <v>85</v>
      </c>
      <c r="AZ2" s="4" t="s">
        <v>86</v>
      </c>
      <c r="BA2" s="4" t="s">
        <v>87</v>
      </c>
      <c r="BB2" s="4" t="s">
        <v>88</v>
      </c>
      <c r="BC2" s="4" t="s">
        <v>89</v>
      </c>
      <c r="BD2" s="4" t="s">
        <v>90</v>
      </c>
      <c r="BE2" s="52" t="s">
        <v>100</v>
      </c>
      <c r="BF2" s="53" t="s">
        <v>101</v>
      </c>
    </row>
    <row r="3" spans="1:90" s="8" customFormat="1" ht="12.75" x14ac:dyDescent="0.2">
      <c r="A3" s="76" t="s">
        <v>2</v>
      </c>
      <c r="B3" s="77"/>
      <c r="C3" s="76" t="s">
        <v>1</v>
      </c>
      <c r="D3" s="77"/>
      <c r="E3" s="6">
        <v>1382000</v>
      </c>
      <c r="F3" s="6" t="s">
        <v>24</v>
      </c>
      <c r="G3" s="6" t="s">
        <v>24</v>
      </c>
      <c r="H3" s="6" t="s">
        <v>24</v>
      </c>
      <c r="I3" s="6" t="s">
        <v>24</v>
      </c>
      <c r="J3" s="6" t="s">
        <v>24</v>
      </c>
      <c r="K3" s="6" t="s">
        <v>24</v>
      </c>
      <c r="L3" s="6" t="s">
        <v>24</v>
      </c>
      <c r="M3" s="6" t="s">
        <v>24</v>
      </c>
      <c r="N3" s="6" t="s">
        <v>24</v>
      </c>
      <c r="O3" s="7">
        <v>1688000</v>
      </c>
      <c r="P3" s="6" t="s">
        <v>24</v>
      </c>
      <c r="Q3" s="6" t="s">
        <v>24</v>
      </c>
      <c r="R3" s="6" t="s">
        <v>24</v>
      </c>
      <c r="S3" s="6" t="s">
        <v>24</v>
      </c>
      <c r="T3" s="7" t="s">
        <v>24</v>
      </c>
      <c r="U3" s="6" t="s">
        <v>24</v>
      </c>
      <c r="V3" s="7">
        <v>3266030</v>
      </c>
      <c r="W3" s="7">
        <v>3350000</v>
      </c>
      <c r="X3" s="7">
        <v>3439000</v>
      </c>
      <c r="Y3" s="7">
        <v>3541000</v>
      </c>
      <c r="Z3" s="7">
        <v>3539881.9319712617</v>
      </c>
      <c r="AA3" s="7">
        <v>3431369</v>
      </c>
      <c r="AB3" s="7">
        <v>3383979.9529983681</v>
      </c>
      <c r="AC3" s="7">
        <v>3239355</v>
      </c>
      <c r="AD3" s="7">
        <v>3190000</v>
      </c>
      <c r="AE3" s="7">
        <v>3147504</v>
      </c>
      <c r="AF3" s="7">
        <v>3144000</v>
      </c>
      <c r="AG3" s="7">
        <v>3139676</v>
      </c>
      <c r="AH3" s="7">
        <v>3180000</v>
      </c>
      <c r="AI3" s="7">
        <v>3226004</v>
      </c>
      <c r="AJ3" s="7">
        <v>3306000</v>
      </c>
      <c r="AK3" s="7">
        <v>3267378</v>
      </c>
      <c r="AL3" s="7">
        <v>3340000</v>
      </c>
      <c r="AM3" s="7">
        <v>3213551</v>
      </c>
      <c r="AN3" s="7">
        <v>3311433</v>
      </c>
      <c r="AO3" s="7">
        <v>3431851</v>
      </c>
      <c r="AP3" s="7">
        <v>3545571</v>
      </c>
      <c r="AQ3" s="7">
        <v>3651984</v>
      </c>
      <c r="AR3" s="7">
        <v>3643340</v>
      </c>
      <c r="AS3" s="7">
        <v>3696045</v>
      </c>
      <c r="AT3" s="7">
        <v>3787263</v>
      </c>
      <c r="AU3" s="7">
        <v>3858803</v>
      </c>
      <c r="AV3" s="7">
        <v>3932187</v>
      </c>
      <c r="AW3" s="7">
        <v>4000077</v>
      </c>
      <c r="AX3" s="7">
        <v>4068196</v>
      </c>
      <c r="AY3" s="7">
        <v>4090508</v>
      </c>
      <c r="AZ3" s="7">
        <v>4177769</v>
      </c>
      <c r="BA3" s="7">
        <v>4245569</v>
      </c>
      <c r="BB3" s="7">
        <v>4343703</v>
      </c>
      <c r="BC3" s="7">
        <v>4401466</v>
      </c>
      <c r="BD3" s="7">
        <v>4477775</v>
      </c>
      <c r="BE3" s="54">
        <f>(BD3-BC3)/ABS(BC3)</f>
        <v>1.7337178112928738E-2</v>
      </c>
      <c r="BF3" s="55">
        <f>IF(AT3="…","…",(BD3/AT3)^(1/10)-1)</f>
        <v>1.6889306183199615E-2</v>
      </c>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row>
    <row r="4" spans="1:90" s="8" customFormat="1" ht="26.25" customHeight="1" x14ac:dyDescent="0.2">
      <c r="A4" s="78" t="s">
        <v>4</v>
      </c>
      <c r="B4" s="79"/>
      <c r="C4" s="78" t="s">
        <v>3</v>
      </c>
      <c r="D4" s="79"/>
      <c r="E4" s="10">
        <v>15581</v>
      </c>
      <c r="F4" s="10" t="s">
        <v>24</v>
      </c>
      <c r="G4" s="10" t="s">
        <v>24</v>
      </c>
      <c r="H4" s="10" t="s">
        <v>24</v>
      </c>
      <c r="I4" s="10" t="s">
        <v>24</v>
      </c>
      <c r="J4" s="10" t="s">
        <v>24</v>
      </c>
      <c r="K4" s="10" t="s">
        <v>24</v>
      </c>
      <c r="L4" s="10" t="s">
        <v>24</v>
      </c>
      <c r="M4" s="10" t="s">
        <v>24</v>
      </c>
      <c r="N4" s="10" t="s">
        <v>24</v>
      </c>
      <c r="O4" s="11" t="s">
        <v>24</v>
      </c>
      <c r="P4" s="11" t="s">
        <v>24</v>
      </c>
      <c r="Q4" s="11" t="s">
        <v>24</v>
      </c>
      <c r="R4" s="11" t="s">
        <v>24</v>
      </c>
      <c r="S4" s="11" t="s">
        <v>24</v>
      </c>
      <c r="T4" s="10">
        <v>17900</v>
      </c>
      <c r="U4" s="11" t="s">
        <v>24</v>
      </c>
      <c r="V4" s="12">
        <v>15179</v>
      </c>
      <c r="W4" s="10" t="s">
        <v>24</v>
      </c>
      <c r="X4" s="10" t="s">
        <v>24</v>
      </c>
      <c r="Y4" s="10" t="s">
        <v>24</v>
      </c>
      <c r="Z4" s="10" t="s">
        <v>24</v>
      </c>
      <c r="AA4" s="12">
        <v>13689</v>
      </c>
      <c r="AB4" s="12">
        <v>13263.383391880068</v>
      </c>
      <c r="AC4" s="12">
        <v>12851</v>
      </c>
      <c r="AD4" s="12">
        <v>12200</v>
      </c>
      <c r="AE4" s="12">
        <v>11513</v>
      </c>
      <c r="AF4" s="12">
        <v>6619.5527039219205</v>
      </c>
      <c r="AG4" s="12">
        <v>3806</v>
      </c>
      <c r="AH4" s="12">
        <v>3612</v>
      </c>
      <c r="AI4" s="12">
        <v>3418</v>
      </c>
      <c r="AJ4" s="12">
        <v>3294</v>
      </c>
      <c r="AK4" s="12">
        <v>3170</v>
      </c>
      <c r="AL4" s="12">
        <v>3052.5</v>
      </c>
      <c r="AM4" s="12">
        <v>2935</v>
      </c>
      <c r="AN4" s="12">
        <v>2770</v>
      </c>
      <c r="AO4" s="12">
        <v>2668</v>
      </c>
      <c r="AP4" s="12">
        <v>2543</v>
      </c>
      <c r="AQ4" s="12">
        <v>2435</v>
      </c>
      <c r="AR4" s="12">
        <v>2351</v>
      </c>
      <c r="AS4" s="12">
        <v>2265</v>
      </c>
      <c r="AT4" s="12">
        <v>2191</v>
      </c>
      <c r="AU4" s="12">
        <v>2073</v>
      </c>
      <c r="AV4" s="12">
        <v>1957</v>
      </c>
      <c r="AW4" s="12">
        <v>1866</v>
      </c>
      <c r="AX4" s="12">
        <v>1782</v>
      </c>
      <c r="AY4" s="12">
        <v>1713</v>
      </c>
      <c r="AZ4" s="12">
        <v>1643</v>
      </c>
      <c r="BA4" s="12">
        <v>1562</v>
      </c>
      <c r="BB4" s="12">
        <v>1491</v>
      </c>
      <c r="BC4" s="12">
        <v>1434</v>
      </c>
      <c r="BD4" s="12">
        <v>1389</v>
      </c>
      <c r="BE4" s="56">
        <f>(BD4-BC4)/ABS(BC4)</f>
        <v>-3.1380753138075312E-2</v>
      </c>
      <c r="BF4" s="57">
        <f>IF(AT4="…","…",(BD4/AT4)^(1/10)-1)</f>
        <v>-4.4554351481400634E-2</v>
      </c>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row>
    <row r="5" spans="1:90" s="8" customFormat="1" ht="12.75" x14ac:dyDescent="0.2">
      <c r="A5" s="73" t="s">
        <v>12</v>
      </c>
      <c r="B5" s="74"/>
      <c r="C5" s="73" t="s">
        <v>5</v>
      </c>
      <c r="D5" s="74"/>
      <c r="E5" s="13"/>
      <c r="F5" s="13"/>
      <c r="G5" s="13"/>
      <c r="H5" s="13"/>
      <c r="I5" s="13"/>
      <c r="J5" s="13"/>
      <c r="K5" s="13"/>
      <c r="L5" s="13"/>
      <c r="M5" s="13"/>
      <c r="N5" s="13"/>
      <c r="O5" s="13"/>
      <c r="P5" s="13"/>
      <c r="Q5" s="13"/>
      <c r="R5" s="13"/>
      <c r="S5" s="13"/>
      <c r="T5" s="13"/>
      <c r="U5" s="13"/>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54"/>
      <c r="BF5" s="58"/>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row>
    <row r="6" spans="1:90" ht="12.75" x14ac:dyDescent="0.2">
      <c r="A6" s="67" t="s">
        <v>13</v>
      </c>
      <c r="B6" s="68"/>
      <c r="C6" s="67" t="s">
        <v>0</v>
      </c>
      <c r="D6" s="68"/>
      <c r="E6" s="15">
        <v>139698</v>
      </c>
      <c r="F6" s="15" t="s">
        <v>24</v>
      </c>
      <c r="G6" s="15" t="s">
        <v>24</v>
      </c>
      <c r="H6" s="15" t="s">
        <v>24</v>
      </c>
      <c r="I6" s="15" t="s">
        <v>24</v>
      </c>
      <c r="J6" s="15" t="s">
        <v>24</v>
      </c>
      <c r="K6" s="15" t="s">
        <v>24</v>
      </c>
      <c r="L6" s="15" t="s">
        <v>24</v>
      </c>
      <c r="M6" s="15" t="s">
        <v>24</v>
      </c>
      <c r="N6" s="15" t="s">
        <v>24</v>
      </c>
      <c r="O6" s="15" t="s">
        <v>24</v>
      </c>
      <c r="P6" s="15" t="s">
        <v>24</v>
      </c>
      <c r="Q6" s="15" t="s">
        <v>24</v>
      </c>
      <c r="R6" s="15" t="s">
        <v>24</v>
      </c>
      <c r="S6" s="15" t="s">
        <v>24</v>
      </c>
      <c r="T6" s="15" t="s">
        <v>24</v>
      </c>
      <c r="U6" s="15" t="s">
        <v>24</v>
      </c>
      <c r="V6" s="15" t="s">
        <v>24</v>
      </c>
      <c r="W6" s="15" t="s">
        <v>24</v>
      </c>
      <c r="X6" s="15" t="s">
        <v>24</v>
      </c>
      <c r="Y6" s="15" t="s">
        <v>24</v>
      </c>
      <c r="Z6" s="15" t="s">
        <v>24</v>
      </c>
      <c r="AA6" s="15">
        <v>312325</v>
      </c>
      <c r="AB6" s="15" t="s">
        <v>24</v>
      </c>
      <c r="AC6" s="15">
        <v>327792</v>
      </c>
      <c r="AD6" s="15" t="s">
        <v>24</v>
      </c>
      <c r="AE6" s="15">
        <v>352579</v>
      </c>
      <c r="AF6" s="15" t="s">
        <v>24</v>
      </c>
      <c r="AG6" s="15">
        <v>379081</v>
      </c>
      <c r="AH6" s="15" t="s">
        <v>24</v>
      </c>
      <c r="AI6" s="15">
        <v>413080</v>
      </c>
      <c r="AJ6" s="15" t="s">
        <v>24</v>
      </c>
      <c r="AK6" s="15">
        <v>437304</v>
      </c>
      <c r="AL6" s="15" t="s">
        <v>24</v>
      </c>
      <c r="AM6" s="15">
        <v>473570</v>
      </c>
      <c r="AN6" s="15">
        <v>488218</v>
      </c>
      <c r="AO6" s="15">
        <v>507256</v>
      </c>
      <c r="AP6" s="15">
        <v>528866</v>
      </c>
      <c r="AQ6" s="15">
        <v>553378</v>
      </c>
      <c r="AR6" s="15">
        <v>577165</v>
      </c>
      <c r="AS6" s="15">
        <v>599856</v>
      </c>
      <c r="AT6" s="15">
        <v>621780</v>
      </c>
      <c r="AU6" s="15">
        <v>645702</v>
      </c>
      <c r="AV6" s="15">
        <v>670411</v>
      </c>
      <c r="AW6" s="15">
        <v>696176</v>
      </c>
      <c r="AX6" s="15">
        <v>720815</v>
      </c>
      <c r="AY6" s="15">
        <v>744977</v>
      </c>
      <c r="AZ6" s="15">
        <v>773299</v>
      </c>
      <c r="BA6" s="15">
        <v>798554</v>
      </c>
      <c r="BB6" s="15">
        <v>819887</v>
      </c>
      <c r="BC6" s="15">
        <v>842357</v>
      </c>
      <c r="BD6" s="15">
        <v>869722</v>
      </c>
      <c r="BE6" s="59">
        <f t="shared" ref="BE6:BE8" si="0">(BD6-BC6)/ABS(BC6)</f>
        <v>3.2486226148770649E-2</v>
      </c>
      <c r="BF6" s="60">
        <f t="shared" ref="BF6:BF7" si="1">IF(AT6="…","…",(BD6/AT6)^(1/10)-1)</f>
        <v>3.4128175042523079E-2</v>
      </c>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row>
    <row r="7" spans="1:90" ht="12.75" hidden="1" outlineLevel="1" x14ac:dyDescent="0.2">
      <c r="A7" s="16" t="s">
        <v>26</v>
      </c>
      <c r="B7" s="17" t="s">
        <v>18</v>
      </c>
      <c r="C7" s="16" t="s">
        <v>6</v>
      </c>
      <c r="D7" s="17" t="s">
        <v>19</v>
      </c>
      <c r="E7" s="15" t="s">
        <v>24</v>
      </c>
      <c r="F7" s="15" t="s">
        <v>24</v>
      </c>
      <c r="G7" s="15" t="s">
        <v>24</v>
      </c>
      <c r="H7" s="15" t="s">
        <v>24</v>
      </c>
      <c r="I7" s="15" t="s">
        <v>24</v>
      </c>
      <c r="J7" s="15" t="s">
        <v>24</v>
      </c>
      <c r="K7" s="15" t="s">
        <v>24</v>
      </c>
      <c r="L7" s="15" t="s">
        <v>24</v>
      </c>
      <c r="M7" s="15" t="s">
        <v>24</v>
      </c>
      <c r="N7" s="15" t="s">
        <v>24</v>
      </c>
      <c r="O7" s="15" t="s">
        <v>24</v>
      </c>
      <c r="P7" s="15" t="s">
        <v>24</v>
      </c>
      <c r="Q7" s="15" t="s">
        <v>24</v>
      </c>
      <c r="R7" s="15" t="s">
        <v>24</v>
      </c>
      <c r="S7" s="15" t="s">
        <v>24</v>
      </c>
      <c r="T7" s="15" t="s">
        <v>24</v>
      </c>
      <c r="U7" s="15" t="s">
        <v>24</v>
      </c>
      <c r="V7" s="15" t="s">
        <v>24</v>
      </c>
      <c r="W7" s="15" t="s">
        <v>24</v>
      </c>
      <c r="X7" s="15" t="s">
        <v>24</v>
      </c>
      <c r="Y7" s="15" t="s">
        <v>24</v>
      </c>
      <c r="Z7" s="15" t="s">
        <v>24</v>
      </c>
      <c r="AA7" s="15">
        <v>6346</v>
      </c>
      <c r="AB7" s="15" t="s">
        <v>24</v>
      </c>
      <c r="AC7" s="15">
        <v>7431.6574696307316</v>
      </c>
      <c r="AD7" s="15" t="s">
        <v>24</v>
      </c>
      <c r="AE7" s="15">
        <v>8824</v>
      </c>
      <c r="AF7" s="15" t="s">
        <v>24</v>
      </c>
      <c r="AG7" s="15">
        <v>10239</v>
      </c>
      <c r="AH7" s="15" t="s">
        <v>24</v>
      </c>
      <c r="AI7" s="15">
        <v>11667</v>
      </c>
      <c r="AJ7" s="15" t="s">
        <v>24</v>
      </c>
      <c r="AK7" s="15">
        <v>12799</v>
      </c>
      <c r="AL7" s="15" t="s">
        <v>24</v>
      </c>
      <c r="AM7" s="15">
        <v>13940.880999999999</v>
      </c>
      <c r="AN7" s="15">
        <v>14812.278</v>
      </c>
      <c r="AO7" s="15">
        <v>15482.556</v>
      </c>
      <c r="AP7" s="15">
        <v>16272.307000000001</v>
      </c>
      <c r="AQ7" s="15">
        <v>17017.526999999998</v>
      </c>
      <c r="AR7" s="15">
        <v>17678.492999999999</v>
      </c>
      <c r="AS7" s="15">
        <v>18233.843000000001</v>
      </c>
      <c r="AT7" s="15">
        <v>18798.282999999999</v>
      </c>
      <c r="AU7" s="15">
        <v>19408.508999999998</v>
      </c>
      <c r="AV7" s="15">
        <v>20074.528999999999</v>
      </c>
      <c r="AW7" s="15">
        <v>20734.351999999999</v>
      </c>
      <c r="AX7" s="15">
        <v>21243.285</v>
      </c>
      <c r="AY7" s="15">
        <v>21940.415000000001</v>
      </c>
      <c r="AZ7" s="15">
        <v>22517.406999999999</v>
      </c>
      <c r="BA7" s="15">
        <v>23115.800999999999</v>
      </c>
      <c r="BB7" s="15">
        <v>23754.415000000001</v>
      </c>
      <c r="BC7" s="15">
        <v>24106.375</v>
      </c>
      <c r="BD7" s="15">
        <v>24585.182000000001</v>
      </c>
      <c r="BE7" s="59">
        <f t="shared" si="0"/>
        <v>1.9862256353350542E-2</v>
      </c>
      <c r="BF7" s="60">
        <f t="shared" si="1"/>
        <v>2.7201215004823975E-2</v>
      </c>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row>
    <row r="8" spans="1:90" ht="12.75" collapsed="1" x14ac:dyDescent="0.2">
      <c r="A8" s="18" t="s">
        <v>25</v>
      </c>
      <c r="B8" s="19" t="s">
        <v>14</v>
      </c>
      <c r="C8" s="18" t="s">
        <v>28</v>
      </c>
      <c r="D8" s="19" t="s">
        <v>31</v>
      </c>
      <c r="E8" s="20" t="s">
        <v>24</v>
      </c>
      <c r="F8" s="20" t="s">
        <v>24</v>
      </c>
      <c r="G8" s="20" t="s">
        <v>24</v>
      </c>
      <c r="H8" s="20" t="s">
        <v>24</v>
      </c>
      <c r="I8" s="20" t="s">
        <v>24</v>
      </c>
      <c r="J8" s="20" t="s">
        <v>24</v>
      </c>
      <c r="K8" s="20" t="s">
        <v>24</v>
      </c>
      <c r="L8" s="20" t="s">
        <v>24</v>
      </c>
      <c r="M8" s="20" t="s">
        <v>24</v>
      </c>
      <c r="N8" s="20" t="s">
        <v>24</v>
      </c>
      <c r="O8" s="20" t="s">
        <v>24</v>
      </c>
      <c r="P8" s="20" t="s">
        <v>24</v>
      </c>
      <c r="Q8" s="20" t="s">
        <v>24</v>
      </c>
      <c r="R8" s="20" t="s">
        <v>24</v>
      </c>
      <c r="S8" s="20" t="s">
        <v>24</v>
      </c>
      <c r="T8" s="20" t="s">
        <v>24</v>
      </c>
      <c r="U8" s="20" t="s">
        <v>24</v>
      </c>
      <c r="V8" s="20" t="str">
        <f>IF(V7="…","…",V7/V6*1000000)</f>
        <v>…</v>
      </c>
      <c r="W8" s="20" t="str">
        <f t="shared" ref="W8:AS8" si="2">IF(W7="…","…",W7/W6*1000000)</f>
        <v>…</v>
      </c>
      <c r="X8" s="20" t="str">
        <f t="shared" si="2"/>
        <v>…</v>
      </c>
      <c r="Y8" s="20" t="str">
        <f t="shared" si="2"/>
        <v>…</v>
      </c>
      <c r="Z8" s="20" t="str">
        <f t="shared" si="2"/>
        <v>…</v>
      </c>
      <c r="AA8" s="20">
        <f t="shared" si="2"/>
        <v>20318.578403906187</v>
      </c>
      <c r="AB8" s="20" t="str">
        <f t="shared" si="2"/>
        <v>…</v>
      </c>
      <c r="AC8" s="20">
        <f t="shared" si="2"/>
        <v>22671.86956860061</v>
      </c>
      <c r="AD8" s="20" t="str">
        <f t="shared" si="2"/>
        <v>…</v>
      </c>
      <c r="AE8" s="20">
        <f t="shared" si="2"/>
        <v>25027.015222120433</v>
      </c>
      <c r="AF8" s="20" t="str">
        <f t="shared" si="2"/>
        <v>…</v>
      </c>
      <c r="AG8" s="20">
        <f t="shared" si="2"/>
        <v>27010.058536302266</v>
      </c>
      <c r="AH8" s="20" t="str">
        <f t="shared" si="2"/>
        <v>…</v>
      </c>
      <c r="AI8" s="20">
        <f t="shared" si="2"/>
        <v>28243.923695168007</v>
      </c>
      <c r="AJ8" s="20" t="str">
        <f t="shared" si="2"/>
        <v>…</v>
      </c>
      <c r="AK8" s="20">
        <f t="shared" si="2"/>
        <v>29267.969193055633</v>
      </c>
      <c r="AL8" s="20" t="str">
        <f t="shared" si="2"/>
        <v>…</v>
      </c>
      <c r="AM8" s="20">
        <f t="shared" si="2"/>
        <v>29437.846569672911</v>
      </c>
      <c r="AN8" s="20">
        <f t="shared" si="2"/>
        <v>30339.475398285194</v>
      </c>
      <c r="AO8" s="20">
        <f t="shared" si="2"/>
        <v>30522.174207895026</v>
      </c>
      <c r="AP8" s="20">
        <f t="shared" si="2"/>
        <v>30768.298586031244</v>
      </c>
      <c r="AQ8" s="20">
        <f t="shared" si="2"/>
        <v>30752.084470289745</v>
      </c>
      <c r="AR8" s="20">
        <f t="shared" si="2"/>
        <v>30629.877071547995</v>
      </c>
      <c r="AS8" s="20">
        <f t="shared" si="2"/>
        <v>30397.033621402472</v>
      </c>
      <c r="AT8" s="20">
        <f t="shared" ref="AT8:AU8" si="3">IF(AT7="…","…",AT7/AT6*1000000)</f>
        <v>30233.013284441444</v>
      </c>
      <c r="AU8" s="20">
        <f t="shared" si="3"/>
        <v>30057.997342427308</v>
      </c>
      <c r="AV8" s="20">
        <f t="shared" ref="AV8:AW8" si="4">IF(AV7="…","…",AV7/AV6*1000000)</f>
        <v>29943.615185311697</v>
      </c>
      <c r="AW8" s="20">
        <f t="shared" si="4"/>
        <v>29783.204247201858</v>
      </c>
      <c r="AX8" s="20">
        <f t="shared" ref="AX8:AY8" si="5">IF(AX7="…","…",AX7/AX6*1000000)</f>
        <v>29471.202735792125</v>
      </c>
      <c r="AY8" s="20">
        <f t="shared" si="5"/>
        <v>29451.130706048647</v>
      </c>
      <c r="AZ8" s="20">
        <f t="shared" ref="AZ8:BA8" si="6">IF(AZ7="…","…",AZ7/AZ6*1000000)</f>
        <v>29118.629404667532</v>
      </c>
      <c r="BA8" s="20">
        <f t="shared" si="6"/>
        <v>28947.073084600415</v>
      </c>
      <c r="BB8" s="20">
        <f t="shared" ref="BB8:BC8" si="7">IF(BB7="…","…",BB7/BB6*1000000)</f>
        <v>28972.791372469623</v>
      </c>
      <c r="BC8" s="20">
        <f t="shared" si="7"/>
        <v>28617.765389258948</v>
      </c>
      <c r="BD8" s="20">
        <f t="shared" ref="BD8" si="8">IF(BD7="…","…",BD7/BD6*1000000)</f>
        <v>28267.862604372433</v>
      </c>
      <c r="BE8" s="61">
        <f t="shared" si="0"/>
        <v>-1.2226768237391576E-2</v>
      </c>
      <c r="BF8" s="62">
        <f>IF(AT8="…","…",(BD8/AT8)^(1/10)-1)</f>
        <v>-6.6983573263675877E-3</v>
      </c>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row>
    <row r="9" spans="1:90" ht="12.75" x14ac:dyDescent="0.2">
      <c r="A9" s="71" t="s">
        <v>15</v>
      </c>
      <c r="B9" s="72"/>
      <c r="C9" s="71" t="s">
        <v>7</v>
      </c>
      <c r="D9" s="72"/>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63"/>
      <c r="BF9" s="64"/>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row>
    <row r="10" spans="1:90" ht="12.75" x14ac:dyDescent="0.2">
      <c r="A10" s="67" t="s">
        <v>13</v>
      </c>
      <c r="B10" s="68"/>
      <c r="C10" s="67" t="s">
        <v>0</v>
      </c>
      <c r="D10" s="68"/>
      <c r="E10" s="21" t="s">
        <v>24</v>
      </c>
      <c r="F10" s="21"/>
      <c r="G10" s="21"/>
      <c r="H10" s="21"/>
      <c r="I10" s="21"/>
      <c r="J10" s="21"/>
      <c r="K10" s="21"/>
      <c r="L10" s="21"/>
      <c r="M10" s="21"/>
      <c r="N10" s="21"/>
      <c r="O10" s="21"/>
      <c r="P10" s="21"/>
      <c r="Q10" s="21"/>
      <c r="R10" s="21"/>
      <c r="S10" s="21"/>
      <c r="T10" s="21"/>
      <c r="U10" s="21"/>
      <c r="V10" s="15" t="s">
        <v>24</v>
      </c>
      <c r="W10" s="15" t="s">
        <v>24</v>
      </c>
      <c r="X10" s="15" t="s">
        <v>24</v>
      </c>
      <c r="Y10" s="15" t="s">
        <v>24</v>
      </c>
      <c r="Z10" s="15" t="s">
        <v>24</v>
      </c>
      <c r="AA10" s="15">
        <v>60597</v>
      </c>
      <c r="AB10" s="15" t="s">
        <v>24</v>
      </c>
      <c r="AC10" s="15">
        <v>69761</v>
      </c>
      <c r="AD10" s="15" t="s">
        <v>24</v>
      </c>
      <c r="AE10" s="15">
        <v>80023</v>
      </c>
      <c r="AF10" s="15" t="s">
        <v>24</v>
      </c>
      <c r="AG10" s="15">
        <v>92246</v>
      </c>
      <c r="AH10" s="15" t="s">
        <v>24</v>
      </c>
      <c r="AI10" s="15">
        <v>102504</v>
      </c>
      <c r="AJ10" s="15" t="s">
        <v>24</v>
      </c>
      <c r="AK10" s="15">
        <v>117835</v>
      </c>
      <c r="AL10" s="15" t="s">
        <v>24</v>
      </c>
      <c r="AM10" s="15">
        <v>131704</v>
      </c>
      <c r="AN10" s="15">
        <v>133371</v>
      </c>
      <c r="AO10" s="15">
        <v>134804</v>
      </c>
      <c r="AP10" s="15">
        <v>134620</v>
      </c>
      <c r="AQ10" s="15">
        <v>134217</v>
      </c>
      <c r="AR10" s="15">
        <v>133895</v>
      </c>
      <c r="AS10" s="15">
        <v>133163</v>
      </c>
      <c r="AT10" s="15">
        <v>132139</v>
      </c>
      <c r="AU10" s="15">
        <v>131150</v>
      </c>
      <c r="AV10" s="15">
        <v>131708</v>
      </c>
      <c r="AW10" s="15">
        <v>128265</v>
      </c>
      <c r="AX10" s="15">
        <v>120706</v>
      </c>
      <c r="AY10" s="15">
        <v>119500</v>
      </c>
      <c r="AZ10" s="15">
        <v>117286</v>
      </c>
      <c r="BA10" s="15">
        <v>114534</v>
      </c>
      <c r="BB10" s="15">
        <v>113029</v>
      </c>
      <c r="BC10" s="15">
        <v>111975</v>
      </c>
      <c r="BD10" s="15">
        <v>111883</v>
      </c>
      <c r="BE10" s="59">
        <f t="shared" ref="BE10:BE12" si="9">(BD10-BC10)/ABS(BC10)</f>
        <v>-8.2161196695691003E-4</v>
      </c>
      <c r="BF10" s="60">
        <f t="shared" ref="BF10:BF12" si="10">IF(AT10="…","…",(BD10/AT10)^(1/10)-1)</f>
        <v>-1.6502390383358212E-2</v>
      </c>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row>
    <row r="11" spans="1:90" ht="12.75" hidden="1" outlineLevel="1" x14ac:dyDescent="0.2">
      <c r="A11" s="16" t="s">
        <v>26</v>
      </c>
      <c r="B11" s="17" t="s">
        <v>18</v>
      </c>
      <c r="C11" s="16" t="s">
        <v>6</v>
      </c>
      <c r="D11" s="17" t="s">
        <v>19</v>
      </c>
      <c r="E11" s="15" t="s">
        <v>24</v>
      </c>
      <c r="F11" s="15" t="s">
        <v>24</v>
      </c>
      <c r="G11" s="15" t="s">
        <v>24</v>
      </c>
      <c r="H11" s="15" t="s">
        <v>24</v>
      </c>
      <c r="I11" s="15" t="s">
        <v>24</v>
      </c>
      <c r="J11" s="15" t="s">
        <v>24</v>
      </c>
      <c r="K11" s="15" t="s">
        <v>24</v>
      </c>
      <c r="L11" s="15" t="s">
        <v>24</v>
      </c>
      <c r="M11" s="15" t="s">
        <v>24</v>
      </c>
      <c r="N11" s="15" t="s">
        <v>24</v>
      </c>
      <c r="O11" s="15" t="s">
        <v>24</v>
      </c>
      <c r="P11" s="15" t="s">
        <v>24</v>
      </c>
      <c r="Q11" s="15" t="s">
        <v>24</v>
      </c>
      <c r="R11" s="15" t="s">
        <v>24</v>
      </c>
      <c r="S11" s="15" t="s">
        <v>24</v>
      </c>
      <c r="T11" s="15" t="s">
        <v>24</v>
      </c>
      <c r="U11" s="15" t="s">
        <v>24</v>
      </c>
      <c r="V11" s="15" t="s">
        <v>24</v>
      </c>
      <c r="W11" s="15" t="s">
        <v>24</v>
      </c>
      <c r="X11" s="15" t="s">
        <v>24</v>
      </c>
      <c r="Y11" s="15" t="s">
        <v>24</v>
      </c>
      <c r="Z11" s="15" t="s">
        <v>24</v>
      </c>
      <c r="AA11" s="15">
        <v>819</v>
      </c>
      <c r="AB11" s="15" t="s">
        <v>24</v>
      </c>
      <c r="AC11" s="15">
        <v>1017.5600141382197</v>
      </c>
      <c r="AD11" s="15" t="s">
        <v>24</v>
      </c>
      <c r="AE11" s="15">
        <v>1224</v>
      </c>
      <c r="AF11" s="15" t="s">
        <v>24</v>
      </c>
      <c r="AG11" s="15">
        <v>1546</v>
      </c>
      <c r="AH11" s="15" t="s">
        <v>24</v>
      </c>
      <c r="AI11" s="15">
        <v>1673</v>
      </c>
      <c r="AJ11" s="15" t="s">
        <v>24</v>
      </c>
      <c r="AK11" s="15">
        <v>1990</v>
      </c>
      <c r="AL11" s="15" t="s">
        <v>24</v>
      </c>
      <c r="AM11" s="15">
        <v>2193.8270000000002</v>
      </c>
      <c r="AN11" s="15">
        <v>2235.2669999999998</v>
      </c>
      <c r="AO11" s="15">
        <v>2248.1819999999998</v>
      </c>
      <c r="AP11" s="15">
        <v>2274.9749999999999</v>
      </c>
      <c r="AQ11" s="15">
        <v>2249.2539999999999</v>
      </c>
      <c r="AR11" s="15">
        <v>2232.9749999999999</v>
      </c>
      <c r="AS11" s="15">
        <v>2187.21</v>
      </c>
      <c r="AT11" s="15">
        <v>2169.3829999999998</v>
      </c>
      <c r="AU11" s="15">
        <v>2154.951</v>
      </c>
      <c r="AV11" s="15">
        <v>2096.0909999999999</v>
      </c>
      <c r="AW11" s="15">
        <v>2047.0039999999999</v>
      </c>
      <c r="AX11" s="15">
        <v>1987.7940000000001</v>
      </c>
      <c r="AY11" s="15">
        <v>1981.9079999999999</v>
      </c>
      <c r="AZ11" s="15">
        <v>1969.78</v>
      </c>
      <c r="BA11" s="15">
        <v>1948.5050000000001</v>
      </c>
      <c r="BB11" s="15">
        <v>1933.3869999999999</v>
      </c>
      <c r="BC11" s="15">
        <v>1934.191</v>
      </c>
      <c r="BD11" s="15">
        <v>1938.3240000000001</v>
      </c>
      <c r="BE11" s="59">
        <f t="shared" si="9"/>
        <v>2.1368106872589306E-3</v>
      </c>
      <c r="BF11" s="60">
        <f t="shared" si="10"/>
        <v>-1.1198733384005344E-2</v>
      </c>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row>
    <row r="12" spans="1:90" ht="12.75" collapsed="1" x14ac:dyDescent="0.2">
      <c r="A12" s="18" t="s">
        <v>25</v>
      </c>
      <c r="B12" s="19" t="s">
        <v>14</v>
      </c>
      <c r="C12" s="18" t="s">
        <v>28</v>
      </c>
      <c r="D12" s="19" t="s">
        <v>31</v>
      </c>
      <c r="E12" s="20" t="s">
        <v>24</v>
      </c>
      <c r="F12" s="20" t="s">
        <v>24</v>
      </c>
      <c r="G12" s="20" t="s">
        <v>24</v>
      </c>
      <c r="H12" s="20" t="s">
        <v>24</v>
      </c>
      <c r="I12" s="20" t="s">
        <v>24</v>
      </c>
      <c r="J12" s="20" t="s">
        <v>24</v>
      </c>
      <c r="K12" s="20" t="s">
        <v>24</v>
      </c>
      <c r="L12" s="20" t="s">
        <v>24</v>
      </c>
      <c r="M12" s="20" t="s">
        <v>24</v>
      </c>
      <c r="N12" s="20" t="s">
        <v>24</v>
      </c>
      <c r="O12" s="20" t="s">
        <v>24</v>
      </c>
      <c r="P12" s="20" t="s">
        <v>24</v>
      </c>
      <c r="Q12" s="20" t="s">
        <v>24</v>
      </c>
      <c r="R12" s="20" t="s">
        <v>24</v>
      </c>
      <c r="S12" s="20" t="s">
        <v>24</v>
      </c>
      <c r="T12" s="20" t="s">
        <v>24</v>
      </c>
      <c r="U12" s="20" t="s">
        <v>24</v>
      </c>
      <c r="V12" s="20" t="str">
        <f t="shared" ref="V12:AS12" si="11">IF(V11="…","…",V11/V10*1000000)</f>
        <v>…</v>
      </c>
      <c r="W12" s="20" t="str">
        <f t="shared" si="11"/>
        <v>…</v>
      </c>
      <c r="X12" s="20" t="str">
        <f t="shared" si="11"/>
        <v>…</v>
      </c>
      <c r="Y12" s="20" t="str">
        <f t="shared" si="11"/>
        <v>…</v>
      </c>
      <c r="Z12" s="20" t="str">
        <f t="shared" si="11"/>
        <v>…</v>
      </c>
      <c r="AA12" s="20">
        <f t="shared" si="11"/>
        <v>13515.520570325263</v>
      </c>
      <c r="AB12" s="20" t="str">
        <f t="shared" si="11"/>
        <v>…</v>
      </c>
      <c r="AC12" s="20">
        <f t="shared" si="11"/>
        <v>14586.373677817401</v>
      </c>
      <c r="AD12" s="20" t="str">
        <f t="shared" si="11"/>
        <v>…</v>
      </c>
      <c r="AE12" s="20">
        <f t="shared" si="11"/>
        <v>15295.602514277145</v>
      </c>
      <c r="AF12" s="20" t="str">
        <f t="shared" si="11"/>
        <v>…</v>
      </c>
      <c r="AG12" s="20">
        <f t="shared" si="11"/>
        <v>16759.534288749648</v>
      </c>
      <c r="AH12" s="20" t="str">
        <f t="shared" si="11"/>
        <v>…</v>
      </c>
      <c r="AI12" s="20">
        <f t="shared" si="11"/>
        <v>16321.314290174041</v>
      </c>
      <c r="AJ12" s="20" t="str">
        <f t="shared" si="11"/>
        <v>…</v>
      </c>
      <c r="AK12" s="20">
        <f t="shared" si="11"/>
        <v>16888.021385836128</v>
      </c>
      <c r="AL12" s="20" t="str">
        <f t="shared" si="11"/>
        <v>…</v>
      </c>
      <c r="AM12" s="20">
        <f t="shared" si="11"/>
        <v>16657.254145659968</v>
      </c>
      <c r="AN12" s="20">
        <f t="shared" si="11"/>
        <v>16759.767865577971</v>
      </c>
      <c r="AO12" s="20">
        <f t="shared" si="11"/>
        <v>16677.413133141446</v>
      </c>
      <c r="AP12" s="20">
        <f t="shared" si="11"/>
        <v>16899.234883375426</v>
      </c>
      <c r="AQ12" s="20">
        <f t="shared" si="11"/>
        <v>16758.339107564614</v>
      </c>
      <c r="AR12" s="20">
        <f t="shared" si="11"/>
        <v>16677.060383136039</v>
      </c>
      <c r="AS12" s="20">
        <f t="shared" si="11"/>
        <v>16425.058011609832</v>
      </c>
      <c r="AT12" s="20">
        <f t="shared" ref="AT12:AU12" si="12">IF(AT11="…","…",AT11/AT10*1000000)</f>
        <v>16417.431643950687</v>
      </c>
      <c r="AU12" s="20">
        <f t="shared" si="12"/>
        <v>16431.193290125808</v>
      </c>
      <c r="AV12" s="20">
        <f t="shared" ref="AV12:AW12" si="13">IF(AV11="…","…",AV11/AV10*1000000)</f>
        <v>15914.68247942418</v>
      </c>
      <c r="AW12" s="20">
        <f t="shared" si="13"/>
        <v>15959.178263750828</v>
      </c>
      <c r="AX12" s="20">
        <f t="shared" ref="AX12:AY12" si="14">IF(AX11="…","…",AX11/AX10*1000000)</f>
        <v>16468.062896624855</v>
      </c>
      <c r="AY12" s="20">
        <f t="shared" si="14"/>
        <v>16585.004184100417</v>
      </c>
      <c r="AZ12" s="20">
        <f t="shared" ref="AZ12:BA12" si="15">IF(AZ11="…","…",AZ11/AZ10*1000000)</f>
        <v>16794.672850979656</v>
      </c>
      <c r="BA12" s="20">
        <f t="shared" si="15"/>
        <v>17012.459182426181</v>
      </c>
      <c r="BB12" s="20">
        <f t="shared" ref="BB12:BC12" si="16">IF(BB11="…","…",BB11/BB10*1000000)</f>
        <v>17105.22963133355</v>
      </c>
      <c r="BC12" s="20">
        <f t="shared" si="16"/>
        <v>17273.418173699487</v>
      </c>
      <c r="BD12" s="20">
        <f t="shared" ref="BD12" si="17">IF(BD11="…","…",BD11/BD10*1000000)</f>
        <v>17324.562265938526</v>
      </c>
      <c r="BE12" s="61">
        <f t="shared" si="9"/>
        <v>2.9608553283860936E-3</v>
      </c>
      <c r="BF12" s="62">
        <f t="shared" si="10"/>
        <v>5.392648591611815E-3</v>
      </c>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row>
    <row r="13" spans="1:90" ht="18" customHeight="1" x14ac:dyDescent="0.2">
      <c r="A13" s="71" t="s">
        <v>20</v>
      </c>
      <c r="B13" s="72"/>
      <c r="C13" s="71" t="s">
        <v>23</v>
      </c>
      <c r="D13" s="72"/>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63"/>
      <c r="BF13" s="64"/>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row>
    <row r="14" spans="1:90" ht="12.75" x14ac:dyDescent="0.2">
      <c r="A14" s="67" t="s">
        <v>13</v>
      </c>
      <c r="B14" s="68"/>
      <c r="C14" s="67" t="s">
        <v>0</v>
      </c>
      <c r="D14" s="68"/>
      <c r="E14" s="15">
        <v>68344</v>
      </c>
      <c r="F14" s="15"/>
      <c r="G14" s="15"/>
      <c r="H14" s="15"/>
      <c r="I14" s="15"/>
      <c r="J14" s="15"/>
      <c r="K14" s="15"/>
      <c r="L14" s="15"/>
      <c r="M14" s="15"/>
      <c r="N14" s="15"/>
      <c r="O14" s="15"/>
      <c r="P14" s="15"/>
      <c r="Q14" s="15"/>
      <c r="R14" s="15"/>
      <c r="S14" s="15"/>
      <c r="T14" s="15"/>
      <c r="U14" s="15"/>
      <c r="V14" s="15" t="s">
        <v>24</v>
      </c>
      <c r="W14" s="15" t="s">
        <v>24</v>
      </c>
      <c r="X14" s="15" t="s">
        <v>24</v>
      </c>
      <c r="Y14" s="15" t="s">
        <v>24</v>
      </c>
      <c r="Z14" s="15" t="s">
        <v>24</v>
      </c>
      <c r="AA14" s="15">
        <v>130710</v>
      </c>
      <c r="AB14" s="15">
        <f>(AA14+AC14)/2</f>
        <v>130871</v>
      </c>
      <c r="AC14" s="15">
        <v>131032</v>
      </c>
      <c r="AD14" s="15">
        <f>(AC14+AE14)/2</f>
        <v>133756</v>
      </c>
      <c r="AE14" s="15">
        <v>136480</v>
      </c>
      <c r="AF14" s="15">
        <f>(AE14+AG14)/2</f>
        <v>139322</v>
      </c>
      <c r="AG14" s="15">
        <v>142164</v>
      </c>
      <c r="AH14" s="15">
        <f>(AG14+AI14)/2</f>
        <v>146104</v>
      </c>
      <c r="AI14" s="15">
        <v>150044</v>
      </c>
      <c r="AJ14" s="15">
        <f>(AI14+AK14)/2</f>
        <v>152324</v>
      </c>
      <c r="AK14" s="15">
        <v>154604</v>
      </c>
      <c r="AL14" s="15">
        <f>(AK14+AM14)/2</f>
        <v>157800.5</v>
      </c>
      <c r="AM14" s="15">
        <v>160997</v>
      </c>
      <c r="AN14" s="15">
        <v>163634</v>
      </c>
      <c r="AO14" s="15">
        <v>166104</v>
      </c>
      <c r="AP14" s="15">
        <v>168510</v>
      </c>
      <c r="AQ14" s="15">
        <v>171383</v>
      </c>
      <c r="AR14" s="15">
        <v>174016</v>
      </c>
      <c r="AS14" s="15">
        <v>177311</v>
      </c>
      <c r="AT14" s="15">
        <v>179991</v>
      </c>
      <c r="AU14" s="15">
        <v>182339</v>
      </c>
      <c r="AV14" s="15">
        <v>184499</v>
      </c>
      <c r="AW14" s="15">
        <v>185096</v>
      </c>
      <c r="AX14" s="15">
        <v>186484</v>
      </c>
      <c r="AY14" s="15">
        <v>188012</v>
      </c>
      <c r="AZ14" s="15">
        <v>189571</v>
      </c>
      <c r="BA14" s="15">
        <v>191046</v>
      </c>
      <c r="BB14" s="15">
        <v>190604</v>
      </c>
      <c r="BC14" s="15">
        <v>194113</v>
      </c>
      <c r="BD14" s="15">
        <v>192806</v>
      </c>
      <c r="BE14" s="59">
        <f t="shared" ref="BE14:BE15" si="18">(BD14-BC14)/ABS(BC14)</f>
        <v>-6.7331914915538891E-3</v>
      </c>
      <c r="BF14" s="60">
        <f t="shared" ref="BF14:BF15" si="19">IF(AT14="…","…",(BD14/AT14)^(1/10)-1)</f>
        <v>6.9014713830057861E-3</v>
      </c>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row>
    <row r="15" spans="1:90" ht="12.75" hidden="1" outlineLevel="1" x14ac:dyDescent="0.2">
      <c r="A15" s="16" t="s">
        <v>26</v>
      </c>
      <c r="B15" s="17" t="s">
        <v>18</v>
      </c>
      <c r="C15" s="16" t="s">
        <v>6</v>
      </c>
      <c r="D15" s="17" t="s">
        <v>19</v>
      </c>
      <c r="E15" s="21" t="s">
        <v>24</v>
      </c>
      <c r="F15" s="21" t="s">
        <v>24</v>
      </c>
      <c r="G15" s="21" t="s">
        <v>24</v>
      </c>
      <c r="H15" s="21" t="s">
        <v>24</v>
      </c>
      <c r="I15" s="21" t="s">
        <v>24</v>
      </c>
      <c r="J15" s="21" t="s">
        <v>24</v>
      </c>
      <c r="K15" s="21" t="s">
        <v>24</v>
      </c>
      <c r="L15" s="21" t="s">
        <v>24</v>
      </c>
      <c r="M15" s="21" t="s">
        <v>24</v>
      </c>
      <c r="N15" s="21" t="s">
        <v>24</v>
      </c>
      <c r="O15" s="21" t="s">
        <v>24</v>
      </c>
      <c r="P15" s="21" t="s">
        <v>24</v>
      </c>
      <c r="Q15" s="21" t="s">
        <v>24</v>
      </c>
      <c r="R15" s="21" t="s">
        <v>24</v>
      </c>
      <c r="S15" s="21" t="s">
        <v>24</v>
      </c>
      <c r="T15" s="21" t="s">
        <v>24</v>
      </c>
      <c r="U15" s="21" t="s">
        <v>24</v>
      </c>
      <c r="V15" s="15" t="s">
        <v>24</v>
      </c>
      <c r="W15" s="15" t="s">
        <v>24</v>
      </c>
      <c r="X15" s="15" t="s">
        <v>24</v>
      </c>
      <c r="Y15" s="15" t="s">
        <v>24</v>
      </c>
      <c r="Z15" s="15" t="s">
        <v>24</v>
      </c>
      <c r="AA15" s="15">
        <v>1529</v>
      </c>
      <c r="AB15" s="15" t="s">
        <v>24</v>
      </c>
      <c r="AC15" s="15">
        <v>1707.7156223607105</v>
      </c>
      <c r="AD15" s="15" t="s">
        <v>24</v>
      </c>
      <c r="AE15" s="15">
        <v>1925</v>
      </c>
      <c r="AF15" s="15" t="s">
        <v>24</v>
      </c>
      <c r="AG15" s="15">
        <v>2146</v>
      </c>
      <c r="AH15" s="15" t="s">
        <v>24</v>
      </c>
      <c r="AI15" s="15">
        <v>2364</v>
      </c>
      <c r="AJ15" s="15" t="s">
        <v>24</v>
      </c>
      <c r="AK15" s="15">
        <v>2576</v>
      </c>
      <c r="AL15" s="15" t="s">
        <v>24</v>
      </c>
      <c r="AM15" s="15">
        <v>2757.114</v>
      </c>
      <c r="AN15" s="15">
        <v>2874.009</v>
      </c>
      <c r="AO15" s="15">
        <v>2972.5859999999998</v>
      </c>
      <c r="AP15" s="15">
        <v>3066.0419999999999</v>
      </c>
      <c r="AQ15" s="15">
        <v>3160.0549999999998</v>
      </c>
      <c r="AR15" s="15">
        <v>3252.8560000000002</v>
      </c>
      <c r="AS15" s="15">
        <v>3315.7280000000001</v>
      </c>
      <c r="AT15" s="15">
        <v>3416.31</v>
      </c>
      <c r="AU15" s="15">
        <v>3482.2579999999998</v>
      </c>
      <c r="AV15" s="15">
        <v>3554.5219999999999</v>
      </c>
      <c r="AW15" s="15">
        <v>3598.502</v>
      </c>
      <c r="AX15" s="15">
        <v>3662.6210000000001</v>
      </c>
      <c r="AY15" s="15">
        <v>3718.9079999999999</v>
      </c>
      <c r="AZ15" s="15">
        <v>3770.2379999999998</v>
      </c>
      <c r="BA15" s="15">
        <v>3822.4639999999999</v>
      </c>
      <c r="BB15" s="15">
        <v>3860.9569999999999</v>
      </c>
      <c r="BC15" s="15">
        <v>3906.674</v>
      </c>
      <c r="BD15" s="15">
        <v>3947.3209999999999</v>
      </c>
      <c r="BE15" s="59">
        <f t="shared" si="18"/>
        <v>1.0404502653663944E-2</v>
      </c>
      <c r="BF15" s="60">
        <f t="shared" si="19"/>
        <v>1.4552481128283778E-2</v>
      </c>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row>
    <row r="16" spans="1:90" ht="12.75" collapsed="1" x14ac:dyDescent="0.2">
      <c r="A16" s="18" t="s">
        <v>25</v>
      </c>
      <c r="B16" s="19" t="s">
        <v>14</v>
      </c>
      <c r="C16" s="18" t="s">
        <v>28</v>
      </c>
      <c r="D16" s="19" t="s">
        <v>31</v>
      </c>
      <c r="E16" s="20" t="s">
        <v>24</v>
      </c>
      <c r="F16" s="20" t="s">
        <v>24</v>
      </c>
      <c r="G16" s="20" t="s">
        <v>24</v>
      </c>
      <c r="H16" s="20" t="s">
        <v>24</v>
      </c>
      <c r="I16" s="20" t="s">
        <v>24</v>
      </c>
      <c r="J16" s="20" t="s">
        <v>24</v>
      </c>
      <c r="K16" s="20" t="s">
        <v>24</v>
      </c>
      <c r="L16" s="20" t="s">
        <v>24</v>
      </c>
      <c r="M16" s="20" t="s">
        <v>24</v>
      </c>
      <c r="N16" s="20" t="s">
        <v>24</v>
      </c>
      <c r="O16" s="20" t="s">
        <v>24</v>
      </c>
      <c r="P16" s="20" t="s">
        <v>24</v>
      </c>
      <c r="Q16" s="20" t="s">
        <v>24</v>
      </c>
      <c r="R16" s="20" t="s">
        <v>24</v>
      </c>
      <c r="S16" s="20" t="s">
        <v>24</v>
      </c>
      <c r="T16" s="20" t="s">
        <v>24</v>
      </c>
      <c r="U16" s="20" t="s">
        <v>24</v>
      </c>
      <c r="V16" s="20" t="str">
        <f>IF(V15="…","…",V15/V14*1000000)</f>
        <v>…</v>
      </c>
      <c r="W16" s="20" t="str">
        <f t="shared" ref="W16:Z16" si="20">IF(W15="…","…",W15/W14*1000000)</f>
        <v>…</v>
      </c>
      <c r="X16" s="20" t="str">
        <f t="shared" si="20"/>
        <v>…</v>
      </c>
      <c r="Y16" s="20" t="str">
        <f t="shared" si="20"/>
        <v>…</v>
      </c>
      <c r="Z16" s="20" t="str">
        <f t="shared" si="20"/>
        <v>…</v>
      </c>
      <c r="AA16" s="20">
        <f>IF(AA15="…","…",AA15/AA14*1000000)</f>
        <v>11697.651289113304</v>
      </c>
      <c r="AB16" s="20" t="str">
        <f t="shared" ref="AB16:AS16" si="21">IF(AB15="…","…",AB15/AB14*1000000)</f>
        <v>…</v>
      </c>
      <c r="AC16" s="20">
        <f t="shared" si="21"/>
        <v>13032.81352921966</v>
      </c>
      <c r="AD16" s="20" t="str">
        <f t="shared" si="21"/>
        <v>…</v>
      </c>
      <c r="AE16" s="20">
        <f t="shared" si="21"/>
        <v>14104.630715123094</v>
      </c>
      <c r="AF16" s="20" t="str">
        <f t="shared" si="21"/>
        <v>…</v>
      </c>
      <c r="AG16" s="20">
        <f t="shared" si="21"/>
        <v>15095.242114740722</v>
      </c>
      <c r="AH16" s="20" t="str">
        <f t="shared" si="21"/>
        <v>…</v>
      </c>
      <c r="AI16" s="20">
        <f t="shared" si="21"/>
        <v>15755.37842232945</v>
      </c>
      <c r="AJ16" s="20" t="str">
        <f t="shared" si="21"/>
        <v>…</v>
      </c>
      <c r="AK16" s="20">
        <f t="shared" si="21"/>
        <v>16661.923365501541</v>
      </c>
      <c r="AL16" s="20" t="str">
        <f t="shared" si="21"/>
        <v>…</v>
      </c>
      <c r="AM16" s="20">
        <f t="shared" si="21"/>
        <v>17125.250781070456</v>
      </c>
      <c r="AN16" s="20">
        <f t="shared" si="21"/>
        <v>17563.642030384883</v>
      </c>
      <c r="AO16" s="20">
        <f t="shared" si="21"/>
        <v>17895.932668689496</v>
      </c>
      <c r="AP16" s="20">
        <f t="shared" si="21"/>
        <v>18195.015132633078</v>
      </c>
      <c r="AQ16" s="20">
        <f t="shared" si="21"/>
        <v>18438.555749403382</v>
      </c>
      <c r="AR16" s="20">
        <f t="shared" si="21"/>
        <v>18692.855829349028</v>
      </c>
      <c r="AS16" s="20">
        <f t="shared" si="21"/>
        <v>18700.069369638655</v>
      </c>
      <c r="AT16" s="20">
        <f t="shared" ref="AT16:AU16" si="22">IF(AT15="…","…",AT15/AT14*1000000)</f>
        <v>18980.449022451121</v>
      </c>
      <c r="AU16" s="20">
        <f t="shared" si="22"/>
        <v>19097.713599394534</v>
      </c>
      <c r="AV16" s="20">
        <f t="shared" ref="AV16:AW16" si="23">IF(AV15="…","…",AV15/AV14*1000000)</f>
        <v>19265.806318733434</v>
      </c>
      <c r="AW16" s="20">
        <f t="shared" si="23"/>
        <v>19441.273717422311</v>
      </c>
      <c r="AX16" s="20">
        <f t="shared" ref="AX16:AY16" si="24">IF(AX15="…","…",AX15/AX14*1000000)</f>
        <v>19640.403466249118</v>
      </c>
      <c r="AY16" s="20">
        <f t="shared" si="24"/>
        <v>19780.162968321169</v>
      </c>
      <c r="AZ16" s="20">
        <f t="shared" ref="AZ16:BA16" si="25">IF(AZ15="…","…",AZ15/AZ14*1000000)</f>
        <v>19888.263500218916</v>
      </c>
      <c r="BA16" s="20">
        <f t="shared" si="25"/>
        <v>20008.081823225821</v>
      </c>
      <c r="BB16" s="20">
        <f t="shared" ref="BB16:BC16" si="26">IF(BB15="…","…",BB15/BB14*1000000)</f>
        <v>20256.43218400453</v>
      </c>
      <c r="BC16" s="20">
        <f t="shared" si="26"/>
        <v>20125.772101816983</v>
      </c>
      <c r="BD16" s="20">
        <f t="shared" ref="BD16" si="27">IF(BD15="…","…",BD15/BD14*1000000)</f>
        <v>20473.019511840917</v>
      </c>
      <c r="BE16" s="61">
        <f>(BD16-BC16)/ABS(BC16)</f>
        <v>1.7253867740685797E-2</v>
      </c>
      <c r="BF16" s="62">
        <f>IF(AT16="…","…",(BD16/AT16)^(1/10)-1)</f>
        <v>7.5985684426194133E-3</v>
      </c>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row>
    <row r="17" spans="1:88" ht="18" customHeight="1" x14ac:dyDescent="0.2">
      <c r="A17" s="69" t="s">
        <v>16</v>
      </c>
      <c r="B17" s="70"/>
      <c r="C17" s="69" t="s">
        <v>10</v>
      </c>
      <c r="D17" s="70"/>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63"/>
      <c r="BF17" s="64"/>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row>
    <row r="18" spans="1:88" ht="12.75" x14ac:dyDescent="0.2">
      <c r="A18" s="67" t="s">
        <v>13</v>
      </c>
      <c r="B18" s="68"/>
      <c r="C18" s="67" t="s">
        <v>0</v>
      </c>
      <c r="D18" s="68"/>
      <c r="E18" s="15">
        <v>10542</v>
      </c>
      <c r="F18" s="15" t="s">
        <v>24</v>
      </c>
      <c r="G18" s="15" t="s">
        <v>24</v>
      </c>
      <c r="H18" s="15" t="s">
        <v>24</v>
      </c>
      <c r="I18" s="15" t="s">
        <v>24</v>
      </c>
      <c r="J18" s="15" t="s">
        <v>24</v>
      </c>
      <c r="K18" s="15" t="s">
        <v>24</v>
      </c>
      <c r="L18" s="15" t="s">
        <v>24</v>
      </c>
      <c r="M18" s="15" t="s">
        <v>24</v>
      </c>
      <c r="N18" s="15" t="s">
        <v>24</v>
      </c>
      <c r="O18" s="15" t="s">
        <v>24</v>
      </c>
      <c r="P18" s="15" t="s">
        <v>24</v>
      </c>
      <c r="Q18" s="15" t="s">
        <v>24</v>
      </c>
      <c r="R18" s="15" t="s">
        <v>24</v>
      </c>
      <c r="S18" s="15" t="s">
        <v>24</v>
      </c>
      <c r="T18" s="15" t="s">
        <v>24</v>
      </c>
      <c r="U18" s="15" t="s">
        <v>24</v>
      </c>
      <c r="V18" s="15" t="s">
        <v>24</v>
      </c>
      <c r="W18" s="15" t="s">
        <v>24</v>
      </c>
      <c r="X18" s="15" t="s">
        <v>24</v>
      </c>
      <c r="Y18" s="15" t="s">
        <v>24</v>
      </c>
      <c r="Z18" s="15" t="s">
        <v>24</v>
      </c>
      <c r="AA18" s="15">
        <v>30691</v>
      </c>
      <c r="AB18" s="15" t="s">
        <v>24</v>
      </c>
      <c r="AC18" s="15">
        <v>36890</v>
      </c>
      <c r="AD18" s="15" t="s">
        <v>24</v>
      </c>
      <c r="AE18" s="15">
        <v>41984</v>
      </c>
      <c r="AF18" s="15" t="s">
        <v>24</v>
      </c>
      <c r="AG18" s="15">
        <v>48446</v>
      </c>
      <c r="AH18" s="15" t="s">
        <v>24</v>
      </c>
      <c r="AI18" s="15">
        <v>54271</v>
      </c>
      <c r="AJ18" s="15" t="s">
        <v>24</v>
      </c>
      <c r="AK18" s="15">
        <v>63829</v>
      </c>
      <c r="AL18" s="15" t="s">
        <v>24</v>
      </c>
      <c r="AM18" s="15">
        <v>71014</v>
      </c>
      <c r="AN18" s="15">
        <v>74051</v>
      </c>
      <c r="AO18" s="15">
        <v>72019</v>
      </c>
      <c r="AP18" s="15">
        <v>69861</v>
      </c>
      <c r="AQ18" s="15">
        <v>70191</v>
      </c>
      <c r="AR18" s="15">
        <v>69746</v>
      </c>
      <c r="AS18" s="15">
        <v>68631</v>
      </c>
      <c r="AT18" s="15">
        <v>67804</v>
      </c>
      <c r="AU18" s="15">
        <v>66673</v>
      </c>
      <c r="AV18" s="15">
        <v>66216</v>
      </c>
      <c r="AW18" s="15">
        <v>64944</v>
      </c>
      <c r="AX18" s="15">
        <v>63475</v>
      </c>
      <c r="AY18" s="15">
        <v>61367</v>
      </c>
      <c r="AZ18" s="15">
        <v>60279</v>
      </c>
      <c r="BA18" s="15">
        <v>59706</v>
      </c>
      <c r="BB18" s="15">
        <v>58692</v>
      </c>
      <c r="BC18" s="15">
        <v>57820</v>
      </c>
      <c r="BD18" s="15">
        <v>58487</v>
      </c>
      <c r="BE18" s="59">
        <f>(BD18-BC18)/ABS(BC18)</f>
        <v>1.1535800760982359E-2</v>
      </c>
      <c r="BF18" s="60">
        <f t="shared" ref="BF18:BF19" si="28">IF(AT18="…","…",(BD18/AT18)^(1/10)-1)</f>
        <v>-1.4672955744907679E-2</v>
      </c>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row>
    <row r="19" spans="1:88" ht="12.75" hidden="1" outlineLevel="1" x14ac:dyDescent="0.2">
      <c r="A19" s="16" t="s">
        <v>26</v>
      </c>
      <c r="B19" s="17" t="s">
        <v>18</v>
      </c>
      <c r="C19" s="16" t="s">
        <v>6</v>
      </c>
      <c r="D19" s="17" t="s">
        <v>19</v>
      </c>
      <c r="E19" s="15" t="s">
        <v>24</v>
      </c>
      <c r="F19" s="21" t="s">
        <v>24</v>
      </c>
      <c r="G19" s="21" t="s">
        <v>24</v>
      </c>
      <c r="H19" s="21" t="s">
        <v>24</v>
      </c>
      <c r="I19" s="21" t="s">
        <v>24</v>
      </c>
      <c r="J19" s="21" t="s">
        <v>24</v>
      </c>
      <c r="K19" s="21" t="s">
        <v>24</v>
      </c>
      <c r="L19" s="21" t="s">
        <v>24</v>
      </c>
      <c r="M19" s="21" t="s">
        <v>24</v>
      </c>
      <c r="N19" s="21" t="s">
        <v>24</v>
      </c>
      <c r="O19" s="21" t="s">
        <v>24</v>
      </c>
      <c r="P19" s="21" t="s">
        <v>24</v>
      </c>
      <c r="Q19" s="21" t="s">
        <v>24</v>
      </c>
      <c r="R19" s="21" t="s">
        <v>24</v>
      </c>
      <c r="S19" s="21" t="s">
        <v>24</v>
      </c>
      <c r="T19" s="21" t="s">
        <v>24</v>
      </c>
      <c r="U19" s="21" t="s">
        <v>24</v>
      </c>
      <c r="V19" s="15" t="s">
        <v>24</v>
      </c>
      <c r="W19" s="15" t="s">
        <v>24</v>
      </c>
      <c r="X19" s="15" t="s">
        <v>24</v>
      </c>
      <c r="Y19" s="15" t="s">
        <v>24</v>
      </c>
      <c r="Z19" s="15" t="s">
        <v>24</v>
      </c>
      <c r="AA19" s="15">
        <v>111</v>
      </c>
      <c r="AB19" s="15" t="s">
        <v>24</v>
      </c>
      <c r="AC19" s="15">
        <v>138.73682299320996</v>
      </c>
      <c r="AD19" s="15" t="s">
        <v>24</v>
      </c>
      <c r="AE19" s="15">
        <v>165</v>
      </c>
      <c r="AF19" s="15" t="s">
        <v>24</v>
      </c>
      <c r="AG19" s="15">
        <v>189</v>
      </c>
      <c r="AH19" s="15" t="s">
        <v>24</v>
      </c>
      <c r="AI19" s="15">
        <v>222</v>
      </c>
      <c r="AJ19" s="15" t="s">
        <v>24</v>
      </c>
      <c r="AK19" s="15">
        <v>259</v>
      </c>
      <c r="AL19" s="15" t="s">
        <v>24</v>
      </c>
      <c r="AM19" s="15">
        <v>288.48900000000003</v>
      </c>
      <c r="AN19" s="15">
        <v>316.47199999999998</v>
      </c>
      <c r="AO19" s="15">
        <v>307.03199999999998</v>
      </c>
      <c r="AP19" s="15">
        <v>301.67500000000001</v>
      </c>
      <c r="AQ19" s="15">
        <v>303.58100000000002</v>
      </c>
      <c r="AR19" s="15">
        <v>310.96800000000002</v>
      </c>
      <c r="AS19" s="15">
        <v>306.94299999999998</v>
      </c>
      <c r="AT19" s="15">
        <v>319.59500000000003</v>
      </c>
      <c r="AU19" s="15">
        <v>301.20699999999999</v>
      </c>
      <c r="AV19" s="15">
        <v>306.01499999999999</v>
      </c>
      <c r="AW19" s="15">
        <v>301.57600000000002</v>
      </c>
      <c r="AX19" s="15">
        <v>294.59000000000003</v>
      </c>
      <c r="AY19" s="15">
        <v>292.21800000000002</v>
      </c>
      <c r="AZ19" s="15">
        <v>293.07799999999997</v>
      </c>
      <c r="BA19" s="15">
        <v>291.3</v>
      </c>
      <c r="BB19" s="15">
        <v>283.762</v>
      </c>
      <c r="BC19" s="15">
        <v>285.476</v>
      </c>
      <c r="BD19" s="15">
        <v>288.38499999999999</v>
      </c>
      <c r="BE19" s="59">
        <f t="shared" ref="BE19:BE20" si="29">(BD19-BC19)/ABS(BC19)</f>
        <v>1.0189998458714539E-2</v>
      </c>
      <c r="BF19" s="60">
        <f t="shared" si="28"/>
        <v>-1.0223201789026692E-2</v>
      </c>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row>
    <row r="20" spans="1:88" ht="12.75" collapsed="1" x14ac:dyDescent="0.2">
      <c r="A20" s="18" t="s">
        <v>25</v>
      </c>
      <c r="B20" s="19" t="s">
        <v>14</v>
      </c>
      <c r="C20" s="18" t="s">
        <v>28</v>
      </c>
      <c r="D20" s="19" t="s">
        <v>31</v>
      </c>
      <c r="E20" s="20" t="s">
        <v>24</v>
      </c>
      <c r="F20" s="20" t="s">
        <v>24</v>
      </c>
      <c r="G20" s="20" t="s">
        <v>24</v>
      </c>
      <c r="H20" s="20" t="s">
        <v>24</v>
      </c>
      <c r="I20" s="20" t="s">
        <v>24</v>
      </c>
      <c r="J20" s="20" t="s">
        <v>24</v>
      </c>
      <c r="K20" s="20" t="s">
        <v>24</v>
      </c>
      <c r="L20" s="20" t="s">
        <v>24</v>
      </c>
      <c r="M20" s="20" t="s">
        <v>24</v>
      </c>
      <c r="N20" s="20" t="s">
        <v>24</v>
      </c>
      <c r="O20" s="20" t="s">
        <v>24</v>
      </c>
      <c r="P20" s="20" t="s">
        <v>24</v>
      </c>
      <c r="Q20" s="20" t="s">
        <v>24</v>
      </c>
      <c r="R20" s="20" t="s">
        <v>24</v>
      </c>
      <c r="S20" s="20" t="s">
        <v>24</v>
      </c>
      <c r="T20" s="20" t="s">
        <v>24</v>
      </c>
      <c r="U20" s="20" t="s">
        <v>24</v>
      </c>
      <c r="V20" s="20" t="s">
        <v>24</v>
      </c>
      <c r="W20" s="20" t="s">
        <v>24</v>
      </c>
      <c r="X20" s="20" t="str">
        <f t="shared" ref="X20:Z20" si="30">IF(X19="…","…",X19/X18*1000000)</f>
        <v>…</v>
      </c>
      <c r="Y20" s="20" t="str">
        <f t="shared" si="30"/>
        <v>…</v>
      </c>
      <c r="Z20" s="20" t="str">
        <f t="shared" si="30"/>
        <v>…</v>
      </c>
      <c r="AA20" s="20">
        <f>IF(AA19="…","…",AA19/AA18*1000000)</f>
        <v>3616.6954481769899</v>
      </c>
      <c r="AB20" s="20" t="str">
        <f t="shared" ref="AB20:AS20" si="31">IF(AB19="…","…",AB19/AB18*1000000)</f>
        <v>…</v>
      </c>
      <c r="AC20" s="20">
        <f t="shared" si="31"/>
        <v>3760.8246948552442</v>
      </c>
      <c r="AD20" s="20" t="str">
        <f t="shared" si="31"/>
        <v>…</v>
      </c>
      <c r="AE20" s="20">
        <f t="shared" si="31"/>
        <v>3930.0685975609758</v>
      </c>
      <c r="AF20" s="20" t="str">
        <f t="shared" si="31"/>
        <v>…</v>
      </c>
      <c r="AG20" s="20">
        <f t="shared" si="31"/>
        <v>3901.2508772654091</v>
      </c>
      <c r="AH20" s="20" t="str">
        <f t="shared" si="31"/>
        <v>…</v>
      </c>
      <c r="AI20" s="20">
        <f t="shared" si="31"/>
        <v>4090.58244734757</v>
      </c>
      <c r="AJ20" s="20" t="str">
        <f t="shared" si="31"/>
        <v>…</v>
      </c>
      <c r="AK20" s="20">
        <f t="shared" si="31"/>
        <v>4057.7167118394464</v>
      </c>
      <c r="AL20" s="20" t="str">
        <f t="shared" si="31"/>
        <v>…</v>
      </c>
      <c r="AM20" s="20">
        <f t="shared" si="31"/>
        <v>4062.424310699299</v>
      </c>
      <c r="AN20" s="20">
        <f t="shared" si="31"/>
        <v>4273.7032585650431</v>
      </c>
      <c r="AO20" s="20">
        <f t="shared" si="31"/>
        <v>4263.2083200266597</v>
      </c>
      <c r="AP20" s="20">
        <f t="shared" si="31"/>
        <v>4318.217603527004</v>
      </c>
      <c r="AQ20" s="20">
        <f t="shared" si="31"/>
        <v>4325.0701656907586</v>
      </c>
      <c r="AR20" s="20">
        <f t="shared" si="31"/>
        <v>4458.5782697215618</v>
      </c>
      <c r="AS20" s="20">
        <f t="shared" si="31"/>
        <v>4472.3667147498936</v>
      </c>
      <c r="AT20" s="20">
        <f t="shared" ref="AT20:AU20" si="32">IF(AT19="…","…",AT19/AT18*1000000)</f>
        <v>4713.5124771399924</v>
      </c>
      <c r="AU20" s="20">
        <f t="shared" si="32"/>
        <v>4517.6758207970242</v>
      </c>
      <c r="AV20" s="20">
        <f t="shared" ref="AV20:AW20" si="33">IF(AV19="…","…",AV19/AV18*1000000)</f>
        <v>4621.4661109097497</v>
      </c>
      <c r="AW20" s="20">
        <f t="shared" si="33"/>
        <v>4643.6314363143638</v>
      </c>
      <c r="AX20" s="20">
        <f t="shared" ref="AX20" si="34">IF(AX19="…","…",AX19/AX18*1000000)</f>
        <v>4641.0397794407254</v>
      </c>
      <c r="AY20" s="20">
        <f t="shared" ref="AY20:BD20" si="35">IF(AY19="…","…",AY19/AY18*1000000)</f>
        <v>4761.8100933726591</v>
      </c>
      <c r="AZ20" s="20">
        <f t="shared" si="35"/>
        <v>4862.0249174671108</v>
      </c>
      <c r="BA20" s="20">
        <f t="shared" si="35"/>
        <v>4878.906642548488</v>
      </c>
      <c r="BB20" s="20">
        <f t="shared" si="35"/>
        <v>4834.7645334968984</v>
      </c>
      <c r="BC20" s="20">
        <f t="shared" si="35"/>
        <v>4937.3227257004492</v>
      </c>
      <c r="BD20" s="20">
        <f t="shared" si="35"/>
        <v>4930.7538427342834</v>
      </c>
      <c r="BE20" s="61">
        <f t="shared" si="29"/>
        <v>-1.330454444869995E-3</v>
      </c>
      <c r="BF20" s="62">
        <f>IF(AT20="…","…",(BD20/AT20)^(1/10)-1)</f>
        <v>4.5160172775375873E-3</v>
      </c>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row>
    <row r="21" spans="1:88" ht="27" hidden="1" customHeight="1" outlineLevel="1" x14ac:dyDescent="0.2">
      <c r="A21" s="69" t="s">
        <v>91</v>
      </c>
      <c r="B21" s="70"/>
      <c r="C21" s="69" t="s">
        <v>92</v>
      </c>
      <c r="D21" s="70"/>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59" t="s">
        <v>24</v>
      </c>
      <c r="BF21" s="60"/>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row>
    <row r="22" spans="1:88" ht="12.75" hidden="1" outlineLevel="1" x14ac:dyDescent="0.2">
      <c r="A22" s="67" t="s">
        <v>13</v>
      </c>
      <c r="B22" s="68"/>
      <c r="C22" s="67" t="s">
        <v>0</v>
      </c>
      <c r="D22" s="68"/>
      <c r="E22" s="15">
        <v>10542</v>
      </c>
      <c r="F22" s="15" t="s">
        <v>24</v>
      </c>
      <c r="G22" s="15" t="s">
        <v>24</v>
      </c>
      <c r="H22" s="15" t="s">
        <v>24</v>
      </c>
      <c r="I22" s="15" t="s">
        <v>24</v>
      </c>
      <c r="J22" s="15" t="s">
        <v>24</v>
      </c>
      <c r="K22" s="15" t="s">
        <v>24</v>
      </c>
      <c r="L22" s="15" t="s">
        <v>24</v>
      </c>
      <c r="M22" s="15" t="s">
        <v>24</v>
      </c>
      <c r="N22" s="15" t="s">
        <v>24</v>
      </c>
      <c r="O22" s="15" t="s">
        <v>24</v>
      </c>
      <c r="P22" s="15" t="s">
        <v>24</v>
      </c>
      <c r="Q22" s="15" t="s">
        <v>24</v>
      </c>
      <c r="R22" s="15" t="s">
        <v>24</v>
      </c>
      <c r="S22" s="15" t="s">
        <v>24</v>
      </c>
      <c r="T22" s="15" t="s">
        <v>24</v>
      </c>
      <c r="U22" s="15" t="s">
        <v>24</v>
      </c>
      <c r="V22" s="15" t="s">
        <v>24</v>
      </c>
      <c r="W22" s="15" t="s">
        <v>24</v>
      </c>
      <c r="X22" s="15" t="s">
        <v>24</v>
      </c>
      <c r="Y22" s="15" t="s">
        <v>24</v>
      </c>
      <c r="Z22" s="15" t="s">
        <v>24</v>
      </c>
      <c r="AA22" s="15" t="s">
        <v>24</v>
      </c>
      <c r="AB22" s="15" t="s">
        <v>24</v>
      </c>
      <c r="AC22" s="15">
        <v>4005</v>
      </c>
      <c r="AD22" s="15" t="s">
        <v>24</v>
      </c>
      <c r="AE22" s="15">
        <v>4676</v>
      </c>
      <c r="AF22" s="15" t="s">
        <v>24</v>
      </c>
      <c r="AG22" s="15">
        <v>5435</v>
      </c>
      <c r="AH22" s="15" t="s">
        <v>24</v>
      </c>
      <c r="AI22" s="15">
        <v>6773</v>
      </c>
      <c r="AJ22" s="15" t="s">
        <v>24</v>
      </c>
      <c r="AK22" s="15">
        <v>7682</v>
      </c>
      <c r="AL22" s="15" t="s">
        <v>24</v>
      </c>
      <c r="AM22" s="15" t="s">
        <v>24</v>
      </c>
      <c r="AN22" s="15" t="s">
        <v>24</v>
      </c>
      <c r="AO22" s="15" t="s">
        <v>24</v>
      </c>
      <c r="AP22" s="15" t="s">
        <v>24</v>
      </c>
      <c r="AQ22" s="15" t="s">
        <v>24</v>
      </c>
      <c r="AR22" s="15" t="s">
        <v>24</v>
      </c>
      <c r="AS22" s="15" t="s">
        <v>24</v>
      </c>
      <c r="AT22" s="15" t="s">
        <v>24</v>
      </c>
      <c r="AU22" s="15" t="s">
        <v>24</v>
      </c>
      <c r="AV22" s="15" t="s">
        <v>24</v>
      </c>
      <c r="AW22" s="15" t="s">
        <v>24</v>
      </c>
      <c r="AX22" s="15" t="s">
        <v>24</v>
      </c>
      <c r="AY22" s="15" t="s">
        <v>24</v>
      </c>
      <c r="AZ22" s="15" t="s">
        <v>24</v>
      </c>
      <c r="BA22" s="15" t="s">
        <v>24</v>
      </c>
      <c r="BB22" s="15" t="s">
        <v>24</v>
      </c>
      <c r="BC22" s="15" t="s">
        <v>24</v>
      </c>
      <c r="BD22" s="15" t="s">
        <v>24</v>
      </c>
      <c r="BE22" s="59" t="s">
        <v>24</v>
      </c>
      <c r="BF22" s="60" t="str">
        <f t="shared" ref="BF22:BF24" si="36">IF(AQ22="…","…",(BA22/AQ22)^(1/10)-1)</f>
        <v>…</v>
      </c>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row>
    <row r="23" spans="1:88" ht="12.75" hidden="1" outlineLevel="1" x14ac:dyDescent="0.2">
      <c r="A23" s="16" t="s">
        <v>26</v>
      </c>
      <c r="B23" s="17" t="s">
        <v>18</v>
      </c>
      <c r="C23" s="16" t="s">
        <v>6</v>
      </c>
      <c r="D23" s="17" t="s">
        <v>19</v>
      </c>
      <c r="E23" s="21" t="s">
        <v>24</v>
      </c>
      <c r="F23" s="21" t="s">
        <v>24</v>
      </c>
      <c r="G23" s="21" t="s">
        <v>24</v>
      </c>
      <c r="H23" s="21" t="s">
        <v>24</v>
      </c>
      <c r="I23" s="21" t="s">
        <v>24</v>
      </c>
      <c r="J23" s="21" t="s">
        <v>24</v>
      </c>
      <c r="K23" s="21" t="s">
        <v>24</v>
      </c>
      <c r="L23" s="21" t="s">
        <v>24</v>
      </c>
      <c r="M23" s="21" t="s">
        <v>24</v>
      </c>
      <c r="N23" s="21" t="s">
        <v>24</v>
      </c>
      <c r="O23" s="21" t="s">
        <v>24</v>
      </c>
      <c r="P23" s="21" t="s">
        <v>24</v>
      </c>
      <c r="Q23" s="21" t="s">
        <v>24</v>
      </c>
      <c r="R23" s="21" t="s">
        <v>24</v>
      </c>
      <c r="S23" s="21" t="s">
        <v>24</v>
      </c>
      <c r="T23" s="21" t="s">
        <v>24</v>
      </c>
      <c r="U23" s="21" t="s">
        <v>24</v>
      </c>
      <c r="V23" s="15" t="s">
        <v>24</v>
      </c>
      <c r="W23" s="15" t="s">
        <v>24</v>
      </c>
      <c r="X23" s="15" t="s">
        <v>24</v>
      </c>
      <c r="Y23" s="15" t="s">
        <v>24</v>
      </c>
      <c r="Z23" s="15" t="s">
        <v>24</v>
      </c>
      <c r="AA23" s="15" t="s">
        <v>24</v>
      </c>
      <c r="AB23" s="15" t="s">
        <v>24</v>
      </c>
      <c r="AC23" s="15">
        <v>23.128445725978978</v>
      </c>
      <c r="AD23" s="15" t="s">
        <v>24</v>
      </c>
      <c r="AE23" s="15">
        <v>29</v>
      </c>
      <c r="AF23" s="15" t="s">
        <v>24</v>
      </c>
      <c r="AG23" s="15">
        <v>39</v>
      </c>
      <c r="AH23" s="15" t="s">
        <v>24</v>
      </c>
      <c r="AI23" s="15">
        <v>49</v>
      </c>
      <c r="AJ23" s="15" t="s">
        <v>24</v>
      </c>
      <c r="AK23" s="15">
        <v>60</v>
      </c>
      <c r="AL23" s="15" t="s">
        <v>24</v>
      </c>
      <c r="AM23" s="15" t="s">
        <v>24</v>
      </c>
      <c r="AN23" s="15" t="s">
        <v>24</v>
      </c>
      <c r="AO23" s="15" t="s">
        <v>24</v>
      </c>
      <c r="AP23" s="15" t="s">
        <v>24</v>
      </c>
      <c r="AQ23" s="15" t="s">
        <v>24</v>
      </c>
      <c r="AR23" s="15" t="s">
        <v>24</v>
      </c>
      <c r="AS23" s="15" t="s">
        <v>24</v>
      </c>
      <c r="AT23" s="15" t="s">
        <v>24</v>
      </c>
      <c r="AU23" s="15" t="s">
        <v>24</v>
      </c>
      <c r="AV23" s="15" t="s">
        <v>24</v>
      </c>
      <c r="AW23" s="15" t="s">
        <v>24</v>
      </c>
      <c r="AX23" s="15" t="s">
        <v>24</v>
      </c>
      <c r="AY23" s="15" t="s">
        <v>24</v>
      </c>
      <c r="AZ23" s="15" t="s">
        <v>24</v>
      </c>
      <c r="BA23" s="15" t="s">
        <v>24</v>
      </c>
      <c r="BB23" s="15" t="s">
        <v>24</v>
      </c>
      <c r="BC23" s="15" t="s">
        <v>24</v>
      </c>
      <c r="BD23" s="15" t="s">
        <v>24</v>
      </c>
      <c r="BE23" s="59" t="s">
        <v>24</v>
      </c>
      <c r="BF23" s="60" t="str">
        <f t="shared" si="36"/>
        <v>…</v>
      </c>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row>
    <row r="24" spans="1:88" ht="12.75" hidden="1" outlineLevel="1" x14ac:dyDescent="0.2">
      <c r="A24" s="18" t="s">
        <v>25</v>
      </c>
      <c r="B24" s="19" t="s">
        <v>14</v>
      </c>
      <c r="C24" s="18" t="s">
        <v>28</v>
      </c>
      <c r="D24" s="19" t="s">
        <v>11</v>
      </c>
      <c r="E24" s="20" t="s">
        <v>24</v>
      </c>
      <c r="F24" s="20" t="s">
        <v>24</v>
      </c>
      <c r="G24" s="20" t="s">
        <v>24</v>
      </c>
      <c r="H24" s="20" t="s">
        <v>24</v>
      </c>
      <c r="I24" s="20" t="s">
        <v>24</v>
      </c>
      <c r="J24" s="20" t="s">
        <v>24</v>
      </c>
      <c r="K24" s="20" t="s">
        <v>24</v>
      </c>
      <c r="L24" s="20" t="s">
        <v>24</v>
      </c>
      <c r="M24" s="20" t="s">
        <v>24</v>
      </c>
      <c r="N24" s="20" t="s">
        <v>24</v>
      </c>
      <c r="O24" s="20" t="s">
        <v>24</v>
      </c>
      <c r="P24" s="20" t="s">
        <v>24</v>
      </c>
      <c r="Q24" s="20" t="s">
        <v>24</v>
      </c>
      <c r="R24" s="20" t="s">
        <v>24</v>
      </c>
      <c r="S24" s="20" t="s">
        <v>24</v>
      </c>
      <c r="T24" s="20" t="s">
        <v>24</v>
      </c>
      <c r="U24" s="20" t="s">
        <v>24</v>
      </c>
      <c r="V24" s="20" t="str">
        <f>IF(V23="…","…",V23/V22*1000000)</f>
        <v>…</v>
      </c>
      <c r="W24" s="20" t="str">
        <f t="shared" ref="W24:Z24" si="37">IF(W23="…","…",W23/W22*1000000)</f>
        <v>…</v>
      </c>
      <c r="X24" s="20" t="str">
        <f t="shared" si="37"/>
        <v>…</v>
      </c>
      <c r="Y24" s="20" t="str">
        <f t="shared" si="37"/>
        <v>…</v>
      </c>
      <c r="Z24" s="20" t="str">
        <f t="shared" si="37"/>
        <v>…</v>
      </c>
      <c r="AA24" s="20" t="str">
        <f>IF(AA23="…","…",AA23/AA22*1000000)</f>
        <v>…</v>
      </c>
      <c r="AB24" s="20" t="str">
        <f t="shared" ref="AB24:AS24" si="38">IF(AB23="…","…",AB23/AB22*1000000)</f>
        <v>…</v>
      </c>
      <c r="AC24" s="20">
        <f t="shared" si="38"/>
        <v>5774.8928154754003</v>
      </c>
      <c r="AD24" s="20" t="str">
        <f t="shared" si="38"/>
        <v>…</v>
      </c>
      <c r="AE24" s="20">
        <f t="shared" si="38"/>
        <v>6201.8819503849445</v>
      </c>
      <c r="AF24" s="20" t="str">
        <f t="shared" si="38"/>
        <v>…</v>
      </c>
      <c r="AG24" s="20">
        <f t="shared" si="38"/>
        <v>7175.7129714811408</v>
      </c>
      <c r="AH24" s="20" t="str">
        <f t="shared" si="38"/>
        <v>…</v>
      </c>
      <c r="AI24" s="20">
        <f t="shared" si="38"/>
        <v>7234.6080023623217</v>
      </c>
      <c r="AJ24" s="20" t="str">
        <f t="shared" si="38"/>
        <v>…</v>
      </c>
      <c r="AK24" s="20">
        <f t="shared" si="38"/>
        <v>7810.4660244727938</v>
      </c>
      <c r="AL24" s="20" t="str">
        <f t="shared" si="38"/>
        <v>…</v>
      </c>
      <c r="AM24" s="20" t="str">
        <f t="shared" si="38"/>
        <v>…</v>
      </c>
      <c r="AN24" s="20" t="str">
        <f t="shared" si="38"/>
        <v>…</v>
      </c>
      <c r="AO24" s="20" t="str">
        <f t="shared" si="38"/>
        <v>…</v>
      </c>
      <c r="AP24" s="20" t="str">
        <f t="shared" si="38"/>
        <v>…</v>
      </c>
      <c r="AQ24" s="20" t="str">
        <f t="shared" si="38"/>
        <v>…</v>
      </c>
      <c r="AR24" s="20" t="str">
        <f t="shared" si="38"/>
        <v>…</v>
      </c>
      <c r="AS24" s="20" t="str">
        <f t="shared" si="38"/>
        <v>…</v>
      </c>
      <c r="AT24" s="20" t="str">
        <f t="shared" ref="AT24:AU24" si="39">IF(AT23="…","…",AT23/AT22*1000000)</f>
        <v>…</v>
      </c>
      <c r="AU24" s="20" t="str">
        <f t="shared" si="39"/>
        <v>…</v>
      </c>
      <c r="AV24" s="20" t="str">
        <f t="shared" ref="AV24:AW24" si="40">IF(AV23="…","…",AV23/AV22*1000000)</f>
        <v>…</v>
      </c>
      <c r="AW24" s="20" t="str">
        <f t="shared" si="40"/>
        <v>…</v>
      </c>
      <c r="AX24" s="20" t="str">
        <f t="shared" ref="AX24:AY24" si="41">IF(AX23="…","…",AX23/AX22*1000000)</f>
        <v>…</v>
      </c>
      <c r="AY24" s="20" t="str">
        <f t="shared" si="41"/>
        <v>…</v>
      </c>
      <c r="AZ24" s="20" t="str">
        <f t="shared" ref="AZ24:BA24" si="42">IF(AZ23="…","…",AZ23/AZ22*1000000)</f>
        <v>…</v>
      </c>
      <c r="BA24" s="20" t="str">
        <f t="shared" si="42"/>
        <v>…</v>
      </c>
      <c r="BB24" s="20" t="str">
        <f t="shared" ref="BB24:BC24" si="43">IF(BB23="…","…",BB23/BB22*1000000)</f>
        <v>…</v>
      </c>
      <c r="BC24" s="20" t="str">
        <f t="shared" si="43"/>
        <v>…</v>
      </c>
      <c r="BD24" s="20" t="str">
        <f t="shared" ref="BD24" si="44">IF(BD23="…","…",BD23/BD22*1000000)</f>
        <v>…</v>
      </c>
      <c r="BE24" s="61" t="s">
        <v>24</v>
      </c>
      <c r="BF24" s="62" t="str">
        <f t="shared" si="36"/>
        <v>…</v>
      </c>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row>
    <row r="25" spans="1:88" ht="18" hidden="1" customHeight="1" outlineLevel="1" x14ac:dyDescent="0.2">
      <c r="A25" s="69" t="s">
        <v>21</v>
      </c>
      <c r="B25" s="70"/>
      <c r="C25" s="69" t="s">
        <v>22</v>
      </c>
      <c r="D25" s="70"/>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59"/>
      <c r="BF25" s="60"/>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row>
    <row r="26" spans="1:88" ht="12.75" hidden="1" outlineLevel="1" x14ac:dyDescent="0.2">
      <c r="A26" s="67" t="s">
        <v>13</v>
      </c>
      <c r="B26" s="68"/>
      <c r="C26" s="67" t="s">
        <v>0</v>
      </c>
      <c r="D26" s="68"/>
      <c r="E26" s="15">
        <v>12942</v>
      </c>
      <c r="F26" s="15" t="s">
        <v>24</v>
      </c>
      <c r="G26" s="15" t="s">
        <v>24</v>
      </c>
      <c r="H26" s="15" t="s">
        <v>24</v>
      </c>
      <c r="I26" s="15" t="s">
        <v>24</v>
      </c>
      <c r="J26" s="15" t="s">
        <v>24</v>
      </c>
      <c r="K26" s="15" t="s">
        <v>24</v>
      </c>
      <c r="L26" s="15" t="s">
        <v>24</v>
      </c>
      <c r="M26" s="15" t="s">
        <v>24</v>
      </c>
      <c r="N26" s="15" t="s">
        <v>24</v>
      </c>
      <c r="O26" s="15" t="s">
        <v>24</v>
      </c>
      <c r="P26" s="15" t="s">
        <v>24</v>
      </c>
      <c r="Q26" s="15" t="s">
        <v>24</v>
      </c>
      <c r="R26" s="15" t="s">
        <v>24</v>
      </c>
      <c r="S26" s="15" t="s">
        <v>24</v>
      </c>
      <c r="T26" s="15" t="s">
        <v>24</v>
      </c>
      <c r="U26" s="15" t="s">
        <v>24</v>
      </c>
      <c r="V26" s="15" t="s">
        <v>24</v>
      </c>
      <c r="W26" s="15" t="s">
        <v>24</v>
      </c>
      <c r="X26" s="15" t="s">
        <v>24</v>
      </c>
      <c r="Y26" s="15" t="s">
        <v>24</v>
      </c>
      <c r="Z26" s="15" t="s">
        <v>24</v>
      </c>
      <c r="AA26" s="15" t="s">
        <v>24</v>
      </c>
      <c r="AB26" s="15" t="s">
        <v>24</v>
      </c>
      <c r="AC26" s="15">
        <v>17020</v>
      </c>
      <c r="AD26" s="15" t="s">
        <v>24</v>
      </c>
      <c r="AE26" s="15">
        <v>17100</v>
      </c>
      <c r="AF26" s="15" t="s">
        <v>24</v>
      </c>
      <c r="AG26" s="15">
        <v>17482</v>
      </c>
      <c r="AH26" s="15" t="s">
        <v>24</v>
      </c>
      <c r="AI26" s="15">
        <v>17902</v>
      </c>
      <c r="AJ26" s="15" t="s">
        <v>24</v>
      </c>
      <c r="AK26" s="15">
        <v>18181</v>
      </c>
      <c r="AL26" s="15" t="s">
        <v>24</v>
      </c>
      <c r="AM26" s="15">
        <v>18043</v>
      </c>
      <c r="AN26" s="15">
        <v>17885</v>
      </c>
      <c r="AO26" s="15">
        <v>18011</v>
      </c>
      <c r="AP26" s="15">
        <v>17456</v>
      </c>
      <c r="AQ26" s="15">
        <v>16588</v>
      </c>
      <c r="AR26" s="15">
        <v>16592</v>
      </c>
      <c r="AS26" s="15">
        <v>16414</v>
      </c>
      <c r="AT26" s="15">
        <v>15717</v>
      </c>
      <c r="AU26" s="15">
        <v>15976</v>
      </c>
      <c r="AV26" s="15">
        <v>15951</v>
      </c>
      <c r="AW26" s="15">
        <v>16096</v>
      </c>
      <c r="AX26" s="15">
        <v>15952</v>
      </c>
      <c r="AY26" s="15">
        <v>15656</v>
      </c>
      <c r="AZ26" s="15">
        <v>15788</v>
      </c>
      <c r="BA26" s="15">
        <v>15500</v>
      </c>
      <c r="BB26" s="15">
        <v>14651</v>
      </c>
      <c r="BC26" s="15">
        <v>14568</v>
      </c>
      <c r="BD26" s="15">
        <v>14821</v>
      </c>
      <c r="BE26" s="59">
        <f t="shared" ref="BE26:BE39" si="45">(BC26-BB26)/ABS(BB26)</f>
        <v>-5.6651423111050443E-3</v>
      </c>
      <c r="BF26" s="60">
        <f t="shared" ref="BF26:BF40" si="46">IF(AS26="…","…",(BC26/AS26)^(1/10)-1)</f>
        <v>-1.185983973381366E-2</v>
      </c>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row>
    <row r="27" spans="1:88" ht="12.75" hidden="1" outlineLevel="1" x14ac:dyDescent="0.2">
      <c r="A27" s="16" t="s">
        <v>26</v>
      </c>
      <c r="B27" s="17" t="s">
        <v>18</v>
      </c>
      <c r="C27" s="16" t="s">
        <v>6</v>
      </c>
      <c r="D27" s="17" t="s">
        <v>19</v>
      </c>
      <c r="E27" s="21" t="s">
        <v>24</v>
      </c>
      <c r="F27" s="21" t="s">
        <v>24</v>
      </c>
      <c r="G27" s="21" t="s">
        <v>24</v>
      </c>
      <c r="H27" s="21" t="s">
        <v>24</v>
      </c>
      <c r="I27" s="21" t="s">
        <v>24</v>
      </c>
      <c r="J27" s="21" t="s">
        <v>24</v>
      </c>
      <c r="K27" s="21" t="s">
        <v>24</v>
      </c>
      <c r="L27" s="21" t="s">
        <v>24</v>
      </c>
      <c r="M27" s="21" t="s">
        <v>24</v>
      </c>
      <c r="N27" s="21" t="s">
        <v>24</v>
      </c>
      <c r="O27" s="21" t="s">
        <v>24</v>
      </c>
      <c r="P27" s="21" t="s">
        <v>24</v>
      </c>
      <c r="Q27" s="21" t="s">
        <v>24</v>
      </c>
      <c r="R27" s="21" t="s">
        <v>24</v>
      </c>
      <c r="S27" s="21" t="s">
        <v>24</v>
      </c>
      <c r="T27" s="21" t="s">
        <v>24</v>
      </c>
      <c r="U27" s="21" t="s">
        <v>24</v>
      </c>
      <c r="V27" s="15" t="s">
        <v>24</v>
      </c>
      <c r="W27" s="15" t="s">
        <v>24</v>
      </c>
      <c r="X27" s="15" t="s">
        <v>24</v>
      </c>
      <c r="Y27" s="15" t="s">
        <v>24</v>
      </c>
      <c r="Z27" s="15" t="s">
        <v>24</v>
      </c>
      <c r="AA27" s="15" t="s">
        <v>24</v>
      </c>
      <c r="AB27" s="15" t="s">
        <v>24</v>
      </c>
      <c r="AC27" s="15">
        <v>75.499490652032378</v>
      </c>
      <c r="AD27" s="15" t="s">
        <v>24</v>
      </c>
      <c r="AE27" s="15">
        <v>81</v>
      </c>
      <c r="AF27" s="15" t="s">
        <v>24</v>
      </c>
      <c r="AG27" s="15">
        <v>84</v>
      </c>
      <c r="AH27" s="15" t="s">
        <v>24</v>
      </c>
      <c r="AI27" s="15">
        <v>92</v>
      </c>
      <c r="AJ27" s="15" t="s">
        <v>24</v>
      </c>
      <c r="AK27" s="15">
        <v>96</v>
      </c>
      <c r="AL27" s="15" t="s">
        <v>24</v>
      </c>
      <c r="AM27" s="15">
        <v>96.87</v>
      </c>
      <c r="AN27" s="15">
        <v>95.53</v>
      </c>
      <c r="AO27" s="15">
        <v>103.26600000000001</v>
      </c>
      <c r="AP27" s="15">
        <v>98.061999999999998</v>
      </c>
      <c r="AQ27" s="15">
        <v>90.736000000000004</v>
      </c>
      <c r="AR27" s="15">
        <v>93.358999999999995</v>
      </c>
      <c r="AS27" s="15">
        <v>92.938000000000002</v>
      </c>
      <c r="AT27" s="15">
        <v>89.328000000000003</v>
      </c>
      <c r="AU27" s="15">
        <v>92.611000000000004</v>
      </c>
      <c r="AV27" s="15">
        <v>93.63</v>
      </c>
      <c r="AW27" s="15">
        <v>95.994</v>
      </c>
      <c r="AX27" s="15">
        <v>97.006</v>
      </c>
      <c r="AY27" s="15">
        <v>96.337000000000003</v>
      </c>
      <c r="AZ27" s="15">
        <v>96.703999999999994</v>
      </c>
      <c r="BA27" s="15">
        <v>95.588999999999999</v>
      </c>
      <c r="BB27" s="15">
        <v>92.213999999999999</v>
      </c>
      <c r="BC27" s="15">
        <v>92.713999999999999</v>
      </c>
      <c r="BD27" s="15">
        <v>96.373999999999995</v>
      </c>
      <c r="BE27" s="59">
        <f t="shared" si="45"/>
        <v>5.4221701693885965E-3</v>
      </c>
      <c r="BF27" s="60">
        <f t="shared" si="46"/>
        <v>-2.4128270520717976E-4</v>
      </c>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row>
    <row r="28" spans="1:88" ht="12.75" hidden="1" outlineLevel="1" x14ac:dyDescent="0.2">
      <c r="A28" s="18" t="s">
        <v>25</v>
      </c>
      <c r="B28" s="19" t="s">
        <v>14</v>
      </c>
      <c r="C28" s="18" t="s">
        <v>28</v>
      </c>
      <c r="D28" s="19" t="s">
        <v>11</v>
      </c>
      <c r="E28" s="20" t="s">
        <v>24</v>
      </c>
      <c r="F28" s="20" t="s">
        <v>24</v>
      </c>
      <c r="G28" s="20" t="s">
        <v>24</v>
      </c>
      <c r="H28" s="20" t="s">
        <v>24</v>
      </c>
      <c r="I28" s="20" t="s">
        <v>24</v>
      </c>
      <c r="J28" s="20" t="s">
        <v>24</v>
      </c>
      <c r="K28" s="20" t="s">
        <v>24</v>
      </c>
      <c r="L28" s="20" t="s">
        <v>24</v>
      </c>
      <c r="M28" s="20" t="s">
        <v>24</v>
      </c>
      <c r="N28" s="20" t="s">
        <v>24</v>
      </c>
      <c r="O28" s="20" t="s">
        <v>24</v>
      </c>
      <c r="P28" s="20" t="s">
        <v>24</v>
      </c>
      <c r="Q28" s="20" t="s">
        <v>24</v>
      </c>
      <c r="R28" s="20" t="s">
        <v>24</v>
      </c>
      <c r="S28" s="20" t="s">
        <v>24</v>
      </c>
      <c r="T28" s="20" t="s">
        <v>24</v>
      </c>
      <c r="U28" s="20" t="s">
        <v>24</v>
      </c>
      <c r="V28" s="20" t="str">
        <f>IF(V27="…","…",V27/V26*1000000)</f>
        <v>…</v>
      </c>
      <c r="W28" s="20" t="str">
        <f t="shared" ref="W28:Z28" si="47">IF(W27="…","…",W27/W26*1000000)</f>
        <v>…</v>
      </c>
      <c r="X28" s="20" t="str">
        <f t="shared" si="47"/>
        <v>…</v>
      </c>
      <c r="Y28" s="20" t="str">
        <f t="shared" si="47"/>
        <v>…</v>
      </c>
      <c r="Z28" s="20" t="str">
        <f t="shared" si="47"/>
        <v>…</v>
      </c>
      <c r="AA28" s="20" t="str">
        <f>IF(AA27="…","…",AA27/AA26*1000000)</f>
        <v>…</v>
      </c>
      <c r="AB28" s="20" t="str">
        <f t="shared" ref="AB28:AS28" si="48">IF(AB27="…","…",AB27/AB26*1000000)</f>
        <v>…</v>
      </c>
      <c r="AC28" s="20">
        <f t="shared" si="48"/>
        <v>4435.9277703896814</v>
      </c>
      <c r="AD28" s="20" t="str">
        <f t="shared" si="48"/>
        <v>…</v>
      </c>
      <c r="AE28" s="20">
        <f t="shared" si="48"/>
        <v>4736.8421052631584</v>
      </c>
      <c r="AF28" s="20" t="str">
        <f t="shared" si="48"/>
        <v>…</v>
      </c>
      <c r="AG28" s="20">
        <f t="shared" si="48"/>
        <v>4804.9422262898979</v>
      </c>
      <c r="AH28" s="20" t="str">
        <f t="shared" si="48"/>
        <v>…</v>
      </c>
      <c r="AI28" s="20">
        <f t="shared" si="48"/>
        <v>5139.0906044017429</v>
      </c>
      <c r="AJ28" s="20" t="str">
        <f t="shared" si="48"/>
        <v>…</v>
      </c>
      <c r="AK28" s="20">
        <f t="shared" si="48"/>
        <v>5280.2376106924812</v>
      </c>
      <c r="AL28" s="20" t="str">
        <f t="shared" si="48"/>
        <v>…</v>
      </c>
      <c r="AM28" s="20">
        <f t="shared" si="48"/>
        <v>5368.841101812337</v>
      </c>
      <c r="AN28" s="20">
        <f t="shared" si="48"/>
        <v>5341.3474979032717</v>
      </c>
      <c r="AO28" s="20">
        <f t="shared" si="48"/>
        <v>5733.4961967686413</v>
      </c>
      <c r="AP28" s="20">
        <f t="shared" si="48"/>
        <v>5617.6672777268559</v>
      </c>
      <c r="AQ28" s="20">
        <f t="shared" si="48"/>
        <v>5469.9782975645048</v>
      </c>
      <c r="AR28" s="20">
        <f t="shared" si="48"/>
        <v>5626.7478302796526</v>
      </c>
      <c r="AS28" s="20">
        <f t="shared" si="48"/>
        <v>5662.1177043986836</v>
      </c>
      <c r="AT28" s="20">
        <f t="shared" ref="AT28:AU28" si="49">IF(AT27="…","…",AT27/AT26*1000000)</f>
        <v>5683.5273907234205</v>
      </c>
      <c r="AU28" s="20">
        <f t="shared" si="49"/>
        <v>5796.8828242363552</v>
      </c>
      <c r="AV28" s="20">
        <f t="shared" ref="AV28:AW28" si="50">IF(AV27="…","…",AV27/AV26*1000000)</f>
        <v>5869.8514199736692</v>
      </c>
      <c r="AW28" s="20">
        <f t="shared" si="50"/>
        <v>5963.8419483101388</v>
      </c>
      <c r="AX28" s="20">
        <f t="shared" ref="AX28:AY28" si="51">IF(AX27="…","…",AX27/AX26*1000000)</f>
        <v>6081.1183550651958</v>
      </c>
      <c r="AY28" s="20">
        <f t="shared" si="51"/>
        <v>6153.3597342871744</v>
      </c>
      <c r="AZ28" s="20">
        <f t="shared" ref="AZ28:BA28" si="52">IF(AZ27="…","…",AZ27/AZ26*1000000)</f>
        <v>6125.1583481124899</v>
      </c>
      <c r="BA28" s="20">
        <f t="shared" si="52"/>
        <v>6167.0322580645161</v>
      </c>
      <c r="BB28" s="20">
        <f t="shared" ref="BB28:BC28" si="53">IF(BB27="…","…",BB27/BB26*1000000)</f>
        <v>6294.0413623643435</v>
      </c>
      <c r="BC28" s="20">
        <f t="shared" si="53"/>
        <v>6364.2229544206475</v>
      </c>
      <c r="BD28" s="20">
        <f t="shared" ref="BD28" si="54">IF(BD27="…","…",BD27/BD26*1000000)</f>
        <v>6502.5301936441529</v>
      </c>
      <c r="BE28" s="61">
        <f t="shared" si="45"/>
        <v>1.1150481545284988E-2</v>
      </c>
      <c r="BF28" s="62">
        <f t="shared" si="46"/>
        <v>1.1758005084497869E-2</v>
      </c>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row>
    <row r="29" spans="1:88" ht="18" hidden="1" customHeight="1" outlineLevel="1" x14ac:dyDescent="0.2">
      <c r="A29" s="69" t="s">
        <v>93</v>
      </c>
      <c r="B29" s="70"/>
      <c r="C29" s="69" t="s">
        <v>94</v>
      </c>
      <c r="D29" s="70"/>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59"/>
      <c r="BF29" s="60"/>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row>
    <row r="30" spans="1:88" ht="12.75" hidden="1" outlineLevel="1" x14ac:dyDescent="0.2">
      <c r="A30" s="67" t="s">
        <v>13</v>
      </c>
      <c r="B30" s="68"/>
      <c r="C30" s="67" t="s">
        <v>0</v>
      </c>
      <c r="D30" s="68"/>
      <c r="E30" s="15" t="s">
        <v>24</v>
      </c>
      <c r="F30" s="15" t="s">
        <v>24</v>
      </c>
      <c r="G30" s="15" t="s">
        <v>24</v>
      </c>
      <c r="H30" s="15" t="s">
        <v>24</v>
      </c>
      <c r="I30" s="15" t="s">
        <v>24</v>
      </c>
      <c r="J30" s="15" t="s">
        <v>24</v>
      </c>
      <c r="K30" s="15" t="s">
        <v>24</v>
      </c>
      <c r="L30" s="15" t="s">
        <v>24</v>
      </c>
      <c r="M30" s="15" t="s">
        <v>24</v>
      </c>
      <c r="N30" s="15" t="s">
        <v>24</v>
      </c>
      <c r="O30" s="15" t="s">
        <v>24</v>
      </c>
      <c r="P30" s="15" t="s">
        <v>24</v>
      </c>
      <c r="Q30" s="15" t="s">
        <v>24</v>
      </c>
      <c r="R30" s="15" t="s">
        <v>24</v>
      </c>
      <c r="S30" s="15" t="s">
        <v>24</v>
      </c>
      <c r="T30" s="15" t="s">
        <v>24</v>
      </c>
      <c r="U30" s="15" t="s">
        <v>24</v>
      </c>
      <c r="V30" s="15" t="s">
        <v>24</v>
      </c>
      <c r="W30" s="15" t="s">
        <v>24</v>
      </c>
      <c r="X30" s="15" t="s">
        <v>24</v>
      </c>
      <c r="Y30" s="15" t="s">
        <v>24</v>
      </c>
      <c r="Z30" s="15" t="s">
        <v>24</v>
      </c>
      <c r="AA30" s="15" t="s">
        <v>24</v>
      </c>
      <c r="AB30" s="15" t="s">
        <v>24</v>
      </c>
      <c r="AC30" s="15">
        <v>15865</v>
      </c>
      <c r="AD30" s="15" t="s">
        <v>24</v>
      </c>
      <c r="AE30" s="15">
        <v>20208</v>
      </c>
      <c r="AF30" s="15" t="s">
        <v>24</v>
      </c>
      <c r="AG30" s="15">
        <v>25529</v>
      </c>
      <c r="AH30" s="15" t="s">
        <v>24</v>
      </c>
      <c r="AI30" s="15">
        <v>29596</v>
      </c>
      <c r="AJ30" s="15" t="s">
        <v>24</v>
      </c>
      <c r="AK30" s="15">
        <v>37966</v>
      </c>
      <c r="AL30" s="15" t="s">
        <v>24</v>
      </c>
      <c r="AM30" s="15">
        <v>52971</v>
      </c>
      <c r="AN30" s="15">
        <v>56166</v>
      </c>
      <c r="AO30" s="15">
        <v>54008</v>
      </c>
      <c r="AP30" s="15">
        <v>52405</v>
      </c>
      <c r="AQ30" s="15">
        <v>53603</v>
      </c>
      <c r="AR30" s="15">
        <v>53154</v>
      </c>
      <c r="AS30" s="15">
        <v>52217</v>
      </c>
      <c r="AT30" s="15">
        <v>52087</v>
      </c>
      <c r="AU30" s="15">
        <v>50697</v>
      </c>
      <c r="AV30" s="15">
        <v>50265</v>
      </c>
      <c r="AW30" s="15">
        <v>48848</v>
      </c>
      <c r="AX30" s="15">
        <v>47523</v>
      </c>
      <c r="AY30" s="15">
        <v>45711</v>
      </c>
      <c r="AZ30" s="15">
        <v>44491</v>
      </c>
      <c r="BA30" s="15">
        <v>44206</v>
      </c>
      <c r="BB30" s="15">
        <v>44041</v>
      </c>
      <c r="BC30" s="15">
        <v>43252</v>
      </c>
      <c r="BD30" s="15">
        <v>43666</v>
      </c>
      <c r="BE30" s="59">
        <f t="shared" si="45"/>
        <v>-1.7915124543039441E-2</v>
      </c>
      <c r="BF30" s="60">
        <f t="shared" si="46"/>
        <v>-1.8660166221446839E-2</v>
      </c>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row>
    <row r="31" spans="1:88" ht="12.75" hidden="1" outlineLevel="1" x14ac:dyDescent="0.2">
      <c r="A31" s="16" t="s">
        <v>26</v>
      </c>
      <c r="B31" s="17" t="s">
        <v>18</v>
      </c>
      <c r="C31" s="16" t="s">
        <v>6</v>
      </c>
      <c r="D31" s="17" t="s">
        <v>19</v>
      </c>
      <c r="E31" s="21" t="s">
        <v>24</v>
      </c>
      <c r="F31" s="21" t="s">
        <v>24</v>
      </c>
      <c r="G31" s="21" t="s">
        <v>24</v>
      </c>
      <c r="H31" s="21" t="s">
        <v>24</v>
      </c>
      <c r="I31" s="21" t="s">
        <v>24</v>
      </c>
      <c r="J31" s="21" t="s">
        <v>24</v>
      </c>
      <c r="K31" s="21" t="s">
        <v>24</v>
      </c>
      <c r="L31" s="21" t="s">
        <v>24</v>
      </c>
      <c r="M31" s="21" t="s">
        <v>24</v>
      </c>
      <c r="N31" s="21" t="s">
        <v>24</v>
      </c>
      <c r="O31" s="21" t="s">
        <v>24</v>
      </c>
      <c r="P31" s="21" t="s">
        <v>24</v>
      </c>
      <c r="Q31" s="21" t="s">
        <v>24</v>
      </c>
      <c r="R31" s="21" t="s">
        <v>24</v>
      </c>
      <c r="S31" s="21" t="s">
        <v>24</v>
      </c>
      <c r="T31" s="21" t="s">
        <v>24</v>
      </c>
      <c r="U31" s="21" t="s">
        <v>24</v>
      </c>
      <c r="V31" s="15" t="s">
        <v>24</v>
      </c>
      <c r="W31" s="15" t="s">
        <v>24</v>
      </c>
      <c r="X31" s="15" t="s">
        <v>24</v>
      </c>
      <c r="Y31" s="15" t="s">
        <v>24</v>
      </c>
      <c r="Z31" s="15" t="s">
        <v>24</v>
      </c>
      <c r="AA31" s="15" t="s">
        <v>24</v>
      </c>
      <c r="AB31" s="15" t="s">
        <v>24</v>
      </c>
      <c r="AC31" s="15">
        <v>40.108886615198585</v>
      </c>
      <c r="AD31" s="15" t="s">
        <v>24</v>
      </c>
      <c r="AE31" s="15">
        <v>55</v>
      </c>
      <c r="AF31" s="15" t="s">
        <v>24</v>
      </c>
      <c r="AG31" s="15">
        <v>66</v>
      </c>
      <c r="AH31" s="15" t="s">
        <v>24</v>
      </c>
      <c r="AI31" s="15">
        <v>81</v>
      </c>
      <c r="AJ31" s="15" t="s">
        <v>24</v>
      </c>
      <c r="AK31" s="15">
        <v>103</v>
      </c>
      <c r="AL31" s="15" t="s">
        <v>24</v>
      </c>
      <c r="AM31" s="15">
        <v>191.619</v>
      </c>
      <c r="AN31" s="15">
        <v>220.94200000000001</v>
      </c>
      <c r="AO31" s="15">
        <v>203.76599999999999</v>
      </c>
      <c r="AP31" s="15">
        <v>203.613</v>
      </c>
      <c r="AQ31" s="15">
        <v>212.845</v>
      </c>
      <c r="AR31" s="15">
        <v>217.60900000000001</v>
      </c>
      <c r="AS31" s="15">
        <v>214.005</v>
      </c>
      <c r="AT31" s="15">
        <v>230.267</v>
      </c>
      <c r="AU31" s="15">
        <v>208.596</v>
      </c>
      <c r="AV31" s="15">
        <v>212.38499999999999</v>
      </c>
      <c r="AW31" s="15">
        <v>205.58199999999999</v>
      </c>
      <c r="AX31" s="15">
        <v>197.584</v>
      </c>
      <c r="AY31" s="15">
        <v>195.881</v>
      </c>
      <c r="AZ31" s="15">
        <v>196.374</v>
      </c>
      <c r="BA31" s="15">
        <v>195.71100000000001</v>
      </c>
      <c r="BB31" s="15">
        <v>191.548</v>
      </c>
      <c r="BC31" s="15">
        <v>192.762</v>
      </c>
      <c r="BD31" s="15">
        <v>192.011</v>
      </c>
      <c r="BE31" s="59">
        <f t="shared" si="45"/>
        <v>6.3378369912502281E-3</v>
      </c>
      <c r="BF31" s="60">
        <f t="shared" si="46"/>
        <v>-1.0399854813932241E-2</v>
      </c>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row>
    <row r="32" spans="1:88" ht="12.75" hidden="1" outlineLevel="1" x14ac:dyDescent="0.2">
      <c r="A32" s="18" t="s">
        <v>25</v>
      </c>
      <c r="B32" s="19" t="s">
        <v>14</v>
      </c>
      <c r="C32" s="18" t="s">
        <v>28</v>
      </c>
      <c r="D32" s="19" t="s">
        <v>11</v>
      </c>
      <c r="E32" s="20" t="s">
        <v>24</v>
      </c>
      <c r="F32" s="20" t="s">
        <v>24</v>
      </c>
      <c r="G32" s="20" t="s">
        <v>24</v>
      </c>
      <c r="H32" s="20" t="s">
        <v>24</v>
      </c>
      <c r="I32" s="20" t="s">
        <v>24</v>
      </c>
      <c r="J32" s="20" t="s">
        <v>24</v>
      </c>
      <c r="K32" s="20" t="s">
        <v>24</v>
      </c>
      <c r="L32" s="20" t="s">
        <v>24</v>
      </c>
      <c r="M32" s="20" t="s">
        <v>24</v>
      </c>
      <c r="N32" s="20" t="s">
        <v>24</v>
      </c>
      <c r="O32" s="20" t="s">
        <v>24</v>
      </c>
      <c r="P32" s="20" t="s">
        <v>24</v>
      </c>
      <c r="Q32" s="20" t="s">
        <v>24</v>
      </c>
      <c r="R32" s="20" t="s">
        <v>24</v>
      </c>
      <c r="S32" s="20" t="s">
        <v>24</v>
      </c>
      <c r="T32" s="20" t="s">
        <v>24</v>
      </c>
      <c r="U32" s="20" t="s">
        <v>24</v>
      </c>
      <c r="V32" s="20" t="str">
        <f>IF(V31="…","…",V31/V30*1000000)</f>
        <v>…</v>
      </c>
      <c r="W32" s="20" t="str">
        <f t="shared" ref="W32:Z32" si="55">IF(W31="…","…",W31/W30*1000000)</f>
        <v>…</v>
      </c>
      <c r="X32" s="20" t="str">
        <f t="shared" si="55"/>
        <v>…</v>
      </c>
      <c r="Y32" s="20" t="str">
        <f t="shared" si="55"/>
        <v>…</v>
      </c>
      <c r="Z32" s="20" t="str">
        <f t="shared" si="55"/>
        <v>…</v>
      </c>
      <c r="AA32" s="20" t="str">
        <f>IF(AA31="…","…",AA31/AA30*1000000)</f>
        <v>…</v>
      </c>
      <c r="AB32" s="20" t="str">
        <f t="shared" ref="AB32:AS32" si="56">IF(AB31="…","…",AB31/AB30*1000000)</f>
        <v>…</v>
      </c>
      <c r="AC32" s="20">
        <f t="shared" si="56"/>
        <v>2528.1365657232013</v>
      </c>
      <c r="AD32" s="20" t="str">
        <f t="shared" si="56"/>
        <v>…</v>
      </c>
      <c r="AE32" s="20">
        <f t="shared" si="56"/>
        <v>2721.6943784639748</v>
      </c>
      <c r="AF32" s="20" t="str">
        <f t="shared" si="56"/>
        <v>…</v>
      </c>
      <c r="AG32" s="20">
        <f t="shared" si="56"/>
        <v>2585.2951545301421</v>
      </c>
      <c r="AH32" s="20" t="str">
        <f t="shared" si="56"/>
        <v>…</v>
      </c>
      <c r="AI32" s="20">
        <f t="shared" si="56"/>
        <v>2736.8563319367481</v>
      </c>
      <c r="AJ32" s="20" t="str">
        <f t="shared" si="56"/>
        <v>…</v>
      </c>
      <c r="AK32" s="20">
        <f t="shared" si="56"/>
        <v>2712.9536954116843</v>
      </c>
      <c r="AL32" s="20" t="str">
        <f t="shared" si="56"/>
        <v>…</v>
      </c>
      <c r="AM32" s="20">
        <f t="shared" si="56"/>
        <v>3617.4321798720057</v>
      </c>
      <c r="AN32" s="20">
        <f t="shared" si="56"/>
        <v>3933.7321511234554</v>
      </c>
      <c r="AO32" s="20">
        <f t="shared" si="56"/>
        <v>3772.8854984446743</v>
      </c>
      <c r="AP32" s="20">
        <f t="shared" si="56"/>
        <v>3885.3735330598224</v>
      </c>
      <c r="AQ32" s="20">
        <f t="shared" si="56"/>
        <v>3970.7665615730466</v>
      </c>
      <c r="AR32" s="20">
        <f t="shared" si="56"/>
        <v>4093.9346051096818</v>
      </c>
      <c r="AS32" s="20">
        <f t="shared" si="56"/>
        <v>4098.3779228986723</v>
      </c>
      <c r="AT32" s="20">
        <f t="shared" ref="AT32:AU32" si="57">IF(AT31="…","…",AT31/AT30*1000000)</f>
        <v>4420.8151746117064</v>
      </c>
      <c r="AU32" s="20">
        <f t="shared" si="57"/>
        <v>4114.5629918930117</v>
      </c>
      <c r="AV32" s="20">
        <f t="shared" ref="AV32:AW32" si="58">IF(AV31="…","…",AV31/AV30*1000000)</f>
        <v>4225.3058788421367</v>
      </c>
      <c r="AW32" s="20">
        <f t="shared" si="58"/>
        <v>4208.6062888961678</v>
      </c>
      <c r="AX32" s="20">
        <f t="shared" ref="AX32:AY32" si="59">IF(AX31="…","…",AX31/AX30*1000000)</f>
        <v>4157.6499800096799</v>
      </c>
      <c r="AY32" s="20">
        <f t="shared" si="59"/>
        <v>4285.2048741003255</v>
      </c>
      <c r="AZ32" s="20">
        <f t="shared" ref="AZ32:BA32" si="60">IF(AZ31="…","…",AZ31/AZ30*1000000)</f>
        <v>4413.7915533478681</v>
      </c>
      <c r="BA32" s="20">
        <f t="shared" si="60"/>
        <v>4427.2496946115916</v>
      </c>
      <c r="BB32" s="20">
        <f t="shared" ref="BB32:BC32" si="61">IF(BB31="…","…",BB31/BB30*1000000)</f>
        <v>4349.3108694171342</v>
      </c>
      <c r="BC32" s="20">
        <f t="shared" si="61"/>
        <v>4456.7187644501983</v>
      </c>
      <c r="BD32" s="20">
        <f t="shared" ref="BD32" si="62">IF(BD31="…","…",BD31/BD30*1000000)</f>
        <v>4397.2656071085048</v>
      </c>
      <c r="BE32" s="61">
        <f t="shared" si="45"/>
        <v>2.4695382385361234E-2</v>
      </c>
      <c r="BF32" s="62">
        <f t="shared" si="46"/>
        <v>8.4173811387122655E-3</v>
      </c>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row>
    <row r="33" spans="1:88" ht="18" hidden="1" customHeight="1" outlineLevel="1" x14ac:dyDescent="0.2">
      <c r="A33" s="69" t="s">
        <v>95</v>
      </c>
      <c r="B33" s="70"/>
      <c r="C33" s="69" t="s">
        <v>96</v>
      </c>
      <c r="D33" s="70"/>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59"/>
      <c r="BF33" s="60"/>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row>
    <row r="34" spans="1:88" ht="12.75" hidden="1" outlineLevel="1" x14ac:dyDescent="0.2">
      <c r="A34" s="67" t="s">
        <v>13</v>
      </c>
      <c r="B34" s="68"/>
      <c r="C34" s="67" t="s">
        <v>0</v>
      </c>
      <c r="D34" s="68"/>
      <c r="E34" s="15" t="s">
        <v>24</v>
      </c>
      <c r="F34" s="15" t="s">
        <v>24</v>
      </c>
      <c r="G34" s="15" t="s">
        <v>24</v>
      </c>
      <c r="H34" s="15" t="s">
        <v>24</v>
      </c>
      <c r="I34" s="15" t="s">
        <v>24</v>
      </c>
      <c r="J34" s="15" t="s">
        <v>24</v>
      </c>
      <c r="K34" s="15" t="s">
        <v>24</v>
      </c>
      <c r="L34" s="15" t="s">
        <v>24</v>
      </c>
      <c r="M34" s="15" t="s">
        <v>24</v>
      </c>
      <c r="N34" s="15" t="s">
        <v>24</v>
      </c>
      <c r="O34" s="15" t="s">
        <v>24</v>
      </c>
      <c r="P34" s="15" t="s">
        <v>24</v>
      </c>
      <c r="Q34" s="15" t="s">
        <v>24</v>
      </c>
      <c r="R34" s="15" t="s">
        <v>24</v>
      </c>
      <c r="S34" s="15" t="s">
        <v>24</v>
      </c>
      <c r="T34" s="15" t="s">
        <v>24</v>
      </c>
      <c r="U34" s="15" t="s">
        <v>24</v>
      </c>
      <c r="V34" s="15" t="s">
        <v>24</v>
      </c>
      <c r="W34" s="15" t="s">
        <v>24</v>
      </c>
      <c r="X34" s="15" t="s">
        <v>24</v>
      </c>
      <c r="Y34" s="15" t="s">
        <v>24</v>
      </c>
      <c r="Z34" s="15" t="s">
        <v>24</v>
      </c>
      <c r="AA34" s="15" t="s">
        <v>24</v>
      </c>
      <c r="AB34" s="15" t="s">
        <v>24</v>
      </c>
      <c r="AC34" s="15">
        <v>44400</v>
      </c>
      <c r="AD34" s="15" t="s">
        <v>24</v>
      </c>
      <c r="AE34" s="15">
        <v>36045</v>
      </c>
      <c r="AF34" s="15" t="s">
        <v>24</v>
      </c>
      <c r="AG34" s="15">
        <v>32975</v>
      </c>
      <c r="AH34" s="15" t="s">
        <v>24</v>
      </c>
      <c r="AI34" s="15">
        <v>28225</v>
      </c>
      <c r="AJ34" s="15" t="s">
        <v>24</v>
      </c>
      <c r="AK34" s="15">
        <v>29492</v>
      </c>
      <c r="AL34" s="15" t="s">
        <v>24</v>
      </c>
      <c r="AM34" s="15">
        <v>10032</v>
      </c>
      <c r="AN34" s="15">
        <v>12008</v>
      </c>
      <c r="AO34" s="15">
        <v>15843</v>
      </c>
      <c r="AP34" s="15">
        <v>3503</v>
      </c>
      <c r="AQ34" s="15">
        <v>2917</v>
      </c>
      <c r="AR34" s="15">
        <v>1743</v>
      </c>
      <c r="AS34" s="15">
        <v>1202</v>
      </c>
      <c r="AT34" s="15">
        <v>1217</v>
      </c>
      <c r="AU34" s="15">
        <v>1069</v>
      </c>
      <c r="AV34" s="15">
        <v>1014</v>
      </c>
      <c r="AW34" s="15">
        <v>260</v>
      </c>
      <c r="AX34" s="15">
        <v>323</v>
      </c>
      <c r="AY34" s="15">
        <v>256</v>
      </c>
      <c r="AZ34" s="15">
        <v>261</v>
      </c>
      <c r="BA34" s="15">
        <v>328</v>
      </c>
      <c r="BB34" s="15">
        <v>252</v>
      </c>
      <c r="BC34" s="15">
        <v>232</v>
      </c>
      <c r="BD34" s="15">
        <v>264</v>
      </c>
      <c r="BE34" s="59">
        <f t="shared" si="45"/>
        <v>-7.9365079365079361E-2</v>
      </c>
      <c r="BF34" s="60">
        <f t="shared" si="46"/>
        <v>-0.15168264544905674</v>
      </c>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row>
    <row r="35" spans="1:88" ht="12.75" hidden="1" outlineLevel="1" x14ac:dyDescent="0.2">
      <c r="A35" s="16" t="s">
        <v>26</v>
      </c>
      <c r="B35" s="17" t="s">
        <v>18</v>
      </c>
      <c r="C35" s="16" t="s">
        <v>6</v>
      </c>
      <c r="D35" s="17" t="s">
        <v>19</v>
      </c>
      <c r="E35" s="21" t="s">
        <v>24</v>
      </c>
      <c r="F35" s="21" t="s">
        <v>24</v>
      </c>
      <c r="G35" s="21" t="s">
        <v>24</v>
      </c>
      <c r="H35" s="21" t="s">
        <v>24</v>
      </c>
      <c r="I35" s="21" t="s">
        <v>24</v>
      </c>
      <c r="J35" s="21" t="s">
        <v>24</v>
      </c>
      <c r="K35" s="21" t="s">
        <v>24</v>
      </c>
      <c r="L35" s="21" t="s">
        <v>24</v>
      </c>
      <c r="M35" s="21" t="s">
        <v>24</v>
      </c>
      <c r="N35" s="21" t="s">
        <v>24</v>
      </c>
      <c r="O35" s="21" t="s">
        <v>24</v>
      </c>
      <c r="P35" s="21" t="s">
        <v>24</v>
      </c>
      <c r="Q35" s="21" t="s">
        <v>24</v>
      </c>
      <c r="R35" s="21" t="s">
        <v>24</v>
      </c>
      <c r="S35" s="21" t="s">
        <v>24</v>
      </c>
      <c r="T35" s="21" t="s">
        <v>24</v>
      </c>
      <c r="U35" s="21" t="s">
        <v>24</v>
      </c>
      <c r="V35" s="15" t="s">
        <v>24</v>
      </c>
      <c r="W35" s="15" t="s">
        <v>24</v>
      </c>
      <c r="X35" s="15" t="s">
        <v>24</v>
      </c>
      <c r="Y35" s="15" t="s">
        <v>24</v>
      </c>
      <c r="Z35" s="15" t="s">
        <v>24</v>
      </c>
      <c r="AA35" s="15">
        <v>195</v>
      </c>
      <c r="AB35" s="15" t="s">
        <v>24</v>
      </c>
      <c r="AC35" s="15">
        <v>408.26707087712703</v>
      </c>
      <c r="AD35" s="15" t="s">
        <v>24</v>
      </c>
      <c r="AE35" s="15">
        <v>395</v>
      </c>
      <c r="AF35" s="15" t="s">
        <v>24</v>
      </c>
      <c r="AG35" s="15">
        <v>372</v>
      </c>
      <c r="AH35" s="15" t="s">
        <v>24</v>
      </c>
      <c r="AI35" s="15">
        <v>366</v>
      </c>
      <c r="AJ35" s="15" t="s">
        <v>24</v>
      </c>
      <c r="AK35" s="15">
        <v>503</v>
      </c>
      <c r="AL35" s="15" t="s">
        <v>24</v>
      </c>
      <c r="AM35" s="15">
        <v>42.008000000000003</v>
      </c>
      <c r="AN35" s="15">
        <v>68.64</v>
      </c>
      <c r="AO35" s="15">
        <v>61.67</v>
      </c>
      <c r="AP35" s="15">
        <v>32.738999999999997</v>
      </c>
      <c r="AQ35" s="15">
        <v>22.369</v>
      </c>
      <c r="AR35" s="15">
        <v>17.195</v>
      </c>
      <c r="AS35" s="15">
        <v>12.994999999999999</v>
      </c>
      <c r="AT35" s="15">
        <v>12.403</v>
      </c>
      <c r="AU35" s="15">
        <v>10.297000000000001</v>
      </c>
      <c r="AV35" s="15">
        <v>2.9740000000000002</v>
      </c>
      <c r="AW35" s="15">
        <v>4.0789999999999997</v>
      </c>
      <c r="AX35" s="15">
        <v>4.1319999999999997</v>
      </c>
      <c r="AY35" s="15">
        <v>4.5759999999999996</v>
      </c>
      <c r="AZ35" s="15">
        <v>4.8460000000000001</v>
      </c>
      <c r="BA35" s="15">
        <v>5.9420000000000002</v>
      </c>
      <c r="BB35" s="15">
        <v>4.5540000000000003</v>
      </c>
      <c r="BC35" s="15">
        <v>4.0190000000000001</v>
      </c>
      <c r="BD35" s="15">
        <v>4.4050000000000002</v>
      </c>
      <c r="BE35" s="59">
        <f t="shared" si="45"/>
        <v>-0.11747913921826968</v>
      </c>
      <c r="BF35" s="60">
        <f t="shared" si="46"/>
        <v>-0.11072891306172217</v>
      </c>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row>
    <row r="36" spans="1:88" ht="12.75" hidden="1" outlineLevel="1" x14ac:dyDescent="0.2">
      <c r="A36" s="18" t="s">
        <v>25</v>
      </c>
      <c r="B36" s="19" t="s">
        <v>14</v>
      </c>
      <c r="C36" s="18" t="s">
        <v>28</v>
      </c>
      <c r="D36" s="19" t="s">
        <v>11</v>
      </c>
      <c r="E36" s="20" t="s">
        <v>24</v>
      </c>
      <c r="F36" s="20" t="s">
        <v>24</v>
      </c>
      <c r="G36" s="20" t="s">
        <v>24</v>
      </c>
      <c r="H36" s="20" t="s">
        <v>24</v>
      </c>
      <c r="I36" s="20" t="s">
        <v>24</v>
      </c>
      <c r="J36" s="20" t="s">
        <v>24</v>
      </c>
      <c r="K36" s="20" t="s">
        <v>24</v>
      </c>
      <c r="L36" s="20" t="s">
        <v>24</v>
      </c>
      <c r="M36" s="20" t="s">
        <v>24</v>
      </c>
      <c r="N36" s="20" t="s">
        <v>24</v>
      </c>
      <c r="O36" s="20" t="s">
        <v>24</v>
      </c>
      <c r="P36" s="20" t="s">
        <v>24</v>
      </c>
      <c r="Q36" s="20" t="s">
        <v>24</v>
      </c>
      <c r="R36" s="20" t="s">
        <v>24</v>
      </c>
      <c r="S36" s="20" t="s">
        <v>24</v>
      </c>
      <c r="T36" s="20" t="s">
        <v>24</v>
      </c>
      <c r="U36" s="20" t="s">
        <v>24</v>
      </c>
      <c r="V36" s="20" t="str">
        <f>IF(V35="…","…",V35/V34*1000000)</f>
        <v>…</v>
      </c>
      <c r="W36" s="20" t="str">
        <f t="shared" ref="W36:Z36" si="63">IF(W35="…","…",W35/W34*1000000)</f>
        <v>…</v>
      </c>
      <c r="X36" s="20" t="str">
        <f t="shared" si="63"/>
        <v>…</v>
      </c>
      <c r="Y36" s="20" t="str">
        <f t="shared" si="63"/>
        <v>…</v>
      </c>
      <c r="Z36" s="20" t="str">
        <f t="shared" si="63"/>
        <v>…</v>
      </c>
      <c r="AA36" s="20" t="str">
        <f>IF(AA34="…","…",AA35/AA34*1000000)</f>
        <v>…</v>
      </c>
      <c r="AB36" s="20" t="str">
        <f t="shared" ref="AB36:AS36" si="64">IF(AB35="…","…",AB35/AB34*1000000)</f>
        <v>…</v>
      </c>
      <c r="AC36" s="20">
        <f t="shared" si="64"/>
        <v>9195.2042990343925</v>
      </c>
      <c r="AD36" s="20" t="str">
        <f t="shared" si="64"/>
        <v>…</v>
      </c>
      <c r="AE36" s="20">
        <f t="shared" si="64"/>
        <v>10958.5240671383</v>
      </c>
      <c r="AF36" s="20" t="str">
        <f t="shared" si="64"/>
        <v>…</v>
      </c>
      <c r="AG36" s="20">
        <f t="shared" si="64"/>
        <v>11281.273692191055</v>
      </c>
      <c r="AH36" s="20" t="str">
        <f t="shared" si="64"/>
        <v>…</v>
      </c>
      <c r="AI36" s="20">
        <f t="shared" si="64"/>
        <v>12967.227635075287</v>
      </c>
      <c r="AJ36" s="20" t="str">
        <f t="shared" si="64"/>
        <v>…</v>
      </c>
      <c r="AK36" s="20">
        <f t="shared" si="64"/>
        <v>17055.472670554729</v>
      </c>
      <c r="AL36" s="20" t="str">
        <f t="shared" si="64"/>
        <v>…</v>
      </c>
      <c r="AM36" s="20">
        <f t="shared" si="64"/>
        <v>4187.4003189792666</v>
      </c>
      <c r="AN36" s="20">
        <f t="shared" si="64"/>
        <v>5716.1892071952025</v>
      </c>
      <c r="AO36" s="20">
        <f t="shared" si="64"/>
        <v>3892.570851480149</v>
      </c>
      <c r="AP36" s="20">
        <f t="shared" si="64"/>
        <v>9345.9891521552945</v>
      </c>
      <c r="AQ36" s="20">
        <f t="shared" si="64"/>
        <v>7668.4950291395271</v>
      </c>
      <c r="AR36" s="20">
        <f t="shared" si="64"/>
        <v>9865.1749856569131</v>
      </c>
      <c r="AS36" s="20">
        <f t="shared" si="64"/>
        <v>10811.148086522462</v>
      </c>
      <c r="AT36" s="20">
        <f t="shared" ref="AT36:AU36" si="65">IF(AT35="…","…",AT35/AT34*1000000)</f>
        <v>10191.454396055875</v>
      </c>
      <c r="AU36" s="20">
        <f t="shared" si="65"/>
        <v>9632.366697848458</v>
      </c>
      <c r="AV36" s="20">
        <f t="shared" ref="AV36:AW36" si="66">IF(AV35="…","…",AV35/AV34*1000000)</f>
        <v>2932.9388560157795</v>
      </c>
      <c r="AW36" s="20">
        <f t="shared" si="66"/>
        <v>15688.461538461537</v>
      </c>
      <c r="AX36" s="20">
        <f t="shared" ref="AX36:AY36" si="67">IF(AX35="…","…",AX35/AX34*1000000)</f>
        <v>12792.569659442723</v>
      </c>
      <c r="AY36" s="20">
        <f t="shared" si="67"/>
        <v>17875</v>
      </c>
      <c r="AZ36" s="20">
        <f t="shared" ref="AZ36:BA36" si="68">IF(AZ35="…","…",AZ35/AZ34*1000000)</f>
        <v>18567.049808429118</v>
      </c>
      <c r="BA36" s="20">
        <f t="shared" si="68"/>
        <v>18115.853658536587</v>
      </c>
      <c r="BB36" s="20">
        <f t="shared" ref="BB36:BC36" si="69">IF(BB35="…","…",BB35/BB34*1000000)</f>
        <v>18071.428571428572</v>
      </c>
      <c r="BC36" s="20">
        <f t="shared" si="69"/>
        <v>17323.275862068967</v>
      </c>
      <c r="BD36" s="20">
        <f t="shared" ref="BD36" si="70">IF(BD35="…","…",BD35/BD34*1000000)</f>
        <v>16685.60606060606</v>
      </c>
      <c r="BE36" s="61">
        <f t="shared" si="45"/>
        <v>-4.1399754668120438E-2</v>
      </c>
      <c r="BF36" s="62">
        <f t="shared" si="46"/>
        <v>4.8276428824226336E-2</v>
      </c>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row>
    <row r="37" spans="1:88" ht="18" hidden="1" customHeight="1" outlineLevel="1" x14ac:dyDescent="0.2">
      <c r="A37" s="69" t="s">
        <v>97</v>
      </c>
      <c r="B37" s="70"/>
      <c r="C37" s="69" t="s">
        <v>97</v>
      </c>
      <c r="D37" s="70"/>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59"/>
      <c r="BF37" s="60"/>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row>
    <row r="38" spans="1:88" ht="12.75" hidden="1" outlineLevel="1" x14ac:dyDescent="0.2">
      <c r="A38" s="67" t="s">
        <v>13</v>
      </c>
      <c r="B38" s="68"/>
      <c r="C38" s="67" t="s">
        <v>0</v>
      </c>
      <c r="D38" s="68"/>
      <c r="E38" s="15">
        <v>218584</v>
      </c>
      <c r="F38" s="15" t="s">
        <v>24</v>
      </c>
      <c r="G38" s="15" t="s">
        <v>24</v>
      </c>
      <c r="H38" s="15" t="s">
        <v>24</v>
      </c>
      <c r="I38" s="15" t="s">
        <v>24</v>
      </c>
      <c r="J38" s="15" t="s">
        <v>24</v>
      </c>
      <c r="K38" s="15" t="s">
        <v>24</v>
      </c>
      <c r="L38" s="15" t="s">
        <v>24</v>
      </c>
      <c r="M38" s="15" t="s">
        <v>24</v>
      </c>
      <c r="N38" s="15" t="s">
        <v>24</v>
      </c>
      <c r="O38" s="15" t="s">
        <v>24</v>
      </c>
      <c r="P38" s="15" t="s">
        <v>24</v>
      </c>
      <c r="Q38" s="15" t="s">
        <v>24</v>
      </c>
      <c r="R38" s="15" t="s">
        <v>24</v>
      </c>
      <c r="S38" s="15" t="s">
        <v>24</v>
      </c>
      <c r="T38" s="15" t="s">
        <v>24</v>
      </c>
      <c r="U38" s="15" t="s">
        <v>24</v>
      </c>
      <c r="V38" s="15">
        <v>419982</v>
      </c>
      <c r="W38" s="15">
        <v>440000</v>
      </c>
      <c r="X38" s="15">
        <v>482000</v>
      </c>
      <c r="Y38" s="15">
        <v>508000</v>
      </c>
      <c r="Z38" s="15">
        <v>521161.5</v>
      </c>
      <c r="AA38" s="15">
        <v>534323</v>
      </c>
      <c r="AB38" s="15">
        <v>570850.45294280013</v>
      </c>
      <c r="AC38" s="15">
        <v>609875</v>
      </c>
      <c r="AD38" s="15">
        <v>627000</v>
      </c>
      <c r="AE38" s="15">
        <v>647111</v>
      </c>
      <c r="AF38" s="15">
        <v>670000</v>
      </c>
      <c r="AG38" s="15">
        <v>694912</v>
      </c>
      <c r="AH38" s="15">
        <v>720000</v>
      </c>
      <c r="AI38" s="15">
        <v>748124</v>
      </c>
      <c r="AJ38" s="15">
        <v>785000</v>
      </c>
      <c r="AK38" s="15">
        <v>803064</v>
      </c>
      <c r="AL38" s="15">
        <v>830000</v>
      </c>
      <c r="AM38" s="15">
        <v>847317</v>
      </c>
      <c r="AN38" s="15">
        <v>871282</v>
      </c>
      <c r="AO38" s="15">
        <v>896026</v>
      </c>
      <c r="AP38" s="15">
        <v>905360</v>
      </c>
      <c r="AQ38" s="15">
        <v>932086</v>
      </c>
      <c r="AR38" s="15">
        <v>956565</v>
      </c>
      <c r="AS38" s="15">
        <v>980163</v>
      </c>
      <c r="AT38" s="15">
        <v>1002931</v>
      </c>
      <c r="AU38" s="15">
        <v>1026933</v>
      </c>
      <c r="AV38" s="15">
        <v>1053848</v>
      </c>
      <c r="AW38" s="15">
        <v>1074741</v>
      </c>
      <c r="AX38" s="15">
        <v>1091803</v>
      </c>
      <c r="AY38" s="15">
        <v>1114112</v>
      </c>
      <c r="AZ38" s="15">
        <v>1140696</v>
      </c>
      <c r="BA38" s="15">
        <v>1164168</v>
      </c>
      <c r="BB38" s="15">
        <v>1182464</v>
      </c>
      <c r="BC38" s="15">
        <v>1206497</v>
      </c>
      <c r="BD38" s="15">
        <v>1233162</v>
      </c>
      <c r="BE38" s="59">
        <f>(BC38-BB38)/ABS(BB38)</f>
        <v>2.03245088222559E-2</v>
      </c>
      <c r="BF38" s="60">
        <f t="shared" si="46"/>
        <v>2.0993069714527968E-2</v>
      </c>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row>
    <row r="39" spans="1:88" ht="12.75" hidden="1" outlineLevel="1" x14ac:dyDescent="0.2">
      <c r="A39" s="16" t="s">
        <v>26</v>
      </c>
      <c r="B39" s="17" t="s">
        <v>18</v>
      </c>
      <c r="C39" s="16" t="s">
        <v>6</v>
      </c>
      <c r="D39" s="17" t="s">
        <v>19</v>
      </c>
      <c r="E39" s="21" t="s">
        <v>24</v>
      </c>
      <c r="F39" s="21" t="s">
        <v>24</v>
      </c>
      <c r="G39" s="21" t="s">
        <v>24</v>
      </c>
      <c r="H39" s="21" t="s">
        <v>24</v>
      </c>
      <c r="I39" s="21" t="s">
        <v>24</v>
      </c>
      <c r="J39" s="21" t="s">
        <v>24</v>
      </c>
      <c r="K39" s="21" t="s">
        <v>24</v>
      </c>
      <c r="L39" s="21" t="s">
        <v>24</v>
      </c>
      <c r="M39" s="21" t="s">
        <v>24</v>
      </c>
      <c r="N39" s="21" t="s">
        <v>24</v>
      </c>
      <c r="O39" s="21" t="s">
        <v>24</v>
      </c>
      <c r="P39" s="21" t="s">
        <v>24</v>
      </c>
      <c r="Q39" s="21" t="s">
        <v>24</v>
      </c>
      <c r="R39" s="21" t="s">
        <v>24</v>
      </c>
      <c r="S39" s="21" t="s">
        <v>24</v>
      </c>
      <c r="T39" s="21" t="s">
        <v>24</v>
      </c>
      <c r="U39" s="21" t="s">
        <v>24</v>
      </c>
      <c r="V39" s="15">
        <v>5502.63</v>
      </c>
      <c r="W39" s="15">
        <v>6000.3089995432738</v>
      </c>
      <c r="X39" s="15">
        <v>6543</v>
      </c>
      <c r="Y39" s="15">
        <v>7246</v>
      </c>
      <c r="Z39" s="15">
        <v>8075.5804712726385</v>
      </c>
      <c r="AA39" s="15">
        <v>9000</v>
      </c>
      <c r="AB39" s="15">
        <v>9815.1367867852987</v>
      </c>
      <c r="AC39" s="15">
        <v>10703.937</v>
      </c>
      <c r="AD39" s="15">
        <v>11600</v>
      </c>
      <c r="AE39" s="15">
        <v>12533</v>
      </c>
      <c r="AF39" s="15">
        <v>13200</v>
      </c>
      <c r="AG39" s="15">
        <v>14492</v>
      </c>
      <c r="AH39" s="15">
        <v>15300</v>
      </c>
      <c r="AI39" s="15">
        <v>16292</v>
      </c>
      <c r="AJ39" s="15">
        <v>17500</v>
      </c>
      <c r="AK39" s="15">
        <v>18127</v>
      </c>
      <c r="AL39" s="15">
        <v>18900</v>
      </c>
      <c r="AM39" s="15">
        <v>19222.319</v>
      </c>
      <c r="AN39" s="15">
        <v>20306.666000000001</v>
      </c>
      <c r="AO39" s="15">
        <v>21072.025999999998</v>
      </c>
      <c r="AP39" s="15">
        <v>21947.738000000001</v>
      </c>
      <c r="AQ39" s="15">
        <v>22752.785999999996</v>
      </c>
      <c r="AR39" s="15">
        <v>23492.486999999997</v>
      </c>
      <c r="AS39" s="15">
        <v>24056.719000000001</v>
      </c>
      <c r="AT39" s="15">
        <v>24715.973999999998</v>
      </c>
      <c r="AU39" s="15">
        <v>25357.222000000002</v>
      </c>
      <c r="AV39" s="15">
        <v>26034.131000000001</v>
      </c>
      <c r="AW39" s="15">
        <v>26685.512999999999</v>
      </c>
      <c r="AX39" s="15">
        <v>27192.421999999999</v>
      </c>
      <c r="AY39" s="15">
        <v>27938.025000000001</v>
      </c>
      <c r="AZ39" s="15">
        <v>28555.348999999998</v>
      </c>
      <c r="BA39" s="15">
        <v>29184.011999999999</v>
      </c>
      <c r="BB39" s="15">
        <v>29837.075000000001</v>
      </c>
      <c r="BC39" s="15">
        <v>30236.735000000001</v>
      </c>
      <c r="BD39" s="15">
        <v>30763.616999999998</v>
      </c>
      <c r="BE39" s="59">
        <f t="shared" si="45"/>
        <v>1.3394744625604214E-2</v>
      </c>
      <c r="BF39" s="60">
        <f t="shared" si="46"/>
        <v>2.3127716465961123E-2</v>
      </c>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row>
    <row r="40" spans="1:88" ht="12.75" hidden="1" outlineLevel="1" x14ac:dyDescent="0.2">
      <c r="A40" s="18" t="s">
        <v>25</v>
      </c>
      <c r="B40" s="19" t="s">
        <v>14</v>
      </c>
      <c r="C40" s="18" t="s">
        <v>28</v>
      </c>
      <c r="D40" s="19" t="s">
        <v>11</v>
      </c>
      <c r="E40" s="20" t="s">
        <v>24</v>
      </c>
      <c r="F40" s="20" t="s">
        <v>24</v>
      </c>
      <c r="G40" s="20" t="s">
        <v>24</v>
      </c>
      <c r="H40" s="20" t="s">
        <v>24</v>
      </c>
      <c r="I40" s="20" t="s">
        <v>24</v>
      </c>
      <c r="J40" s="20" t="s">
        <v>24</v>
      </c>
      <c r="K40" s="20" t="s">
        <v>24</v>
      </c>
      <c r="L40" s="20" t="s">
        <v>24</v>
      </c>
      <c r="M40" s="20" t="s">
        <v>24</v>
      </c>
      <c r="N40" s="20" t="s">
        <v>24</v>
      </c>
      <c r="O40" s="20" t="s">
        <v>24</v>
      </c>
      <c r="P40" s="20" t="s">
        <v>24</v>
      </c>
      <c r="Q40" s="20" t="s">
        <v>24</v>
      </c>
      <c r="R40" s="20" t="s">
        <v>24</v>
      </c>
      <c r="S40" s="20" t="s">
        <v>24</v>
      </c>
      <c r="T40" s="20" t="s">
        <v>24</v>
      </c>
      <c r="U40" s="20" t="s">
        <v>24</v>
      </c>
      <c r="V40" s="20">
        <f>IF(V39="…","…",V39/V38*1000000)</f>
        <v>13102.061516922155</v>
      </c>
      <c r="W40" s="20">
        <f t="shared" ref="W40:Z40" si="71">IF(W39="…","…",W39/W38*1000000)</f>
        <v>13637.065908052895</v>
      </c>
      <c r="X40" s="20">
        <f t="shared" si="71"/>
        <v>13574.688796680497</v>
      </c>
      <c r="Y40" s="20">
        <f t="shared" si="71"/>
        <v>14263.779527559054</v>
      </c>
      <c r="Z40" s="20">
        <f t="shared" si="71"/>
        <v>15495.351193963174</v>
      </c>
      <c r="AA40" s="20">
        <f>IF(AA39="…","…",AA39/AA38*1000000)</f>
        <v>16843.744326933334</v>
      </c>
      <c r="AB40" s="20">
        <f t="shared" ref="AB40:AS40" si="72">IF(AB39="…","…",AB39/AB38*1000000)</f>
        <v>17193.884556256606</v>
      </c>
      <c r="AC40" s="20">
        <f t="shared" si="72"/>
        <v>17551.034228325476</v>
      </c>
      <c r="AD40" s="20">
        <f t="shared" si="72"/>
        <v>18500.797448165868</v>
      </c>
      <c r="AE40" s="20">
        <f t="shared" si="72"/>
        <v>19367.620083725975</v>
      </c>
      <c r="AF40" s="20">
        <f t="shared" si="72"/>
        <v>19701.492537313436</v>
      </c>
      <c r="AG40" s="20">
        <f t="shared" si="72"/>
        <v>20854.439123227115</v>
      </c>
      <c r="AH40" s="20">
        <f t="shared" si="72"/>
        <v>21250</v>
      </c>
      <c r="AI40" s="20">
        <f t="shared" si="72"/>
        <v>21777.138549224459</v>
      </c>
      <c r="AJ40" s="20">
        <f t="shared" si="72"/>
        <v>22292.993630573248</v>
      </c>
      <c r="AK40" s="20">
        <f t="shared" si="72"/>
        <v>22572.298098283572</v>
      </c>
      <c r="AL40" s="20">
        <f t="shared" si="72"/>
        <v>22771.084337349399</v>
      </c>
      <c r="AM40" s="20">
        <f t="shared" si="72"/>
        <v>22686.100951591907</v>
      </c>
      <c r="AN40" s="20">
        <f t="shared" si="72"/>
        <v>23306.651577789969</v>
      </c>
      <c r="AO40" s="20">
        <f t="shared" si="72"/>
        <v>23517.203741855701</v>
      </c>
      <c r="AP40" s="20">
        <f t="shared" si="72"/>
        <v>24242.000971989044</v>
      </c>
      <c r="AQ40" s="20">
        <f t="shared" si="72"/>
        <v>24410.608034022607</v>
      </c>
      <c r="AR40" s="20">
        <f t="shared" si="72"/>
        <v>24559.216571795958</v>
      </c>
      <c r="AS40" s="20">
        <f t="shared" si="72"/>
        <v>24543.590198773061</v>
      </c>
      <c r="AT40" s="20">
        <f t="shared" ref="AT40:AU40" si="73">IF(AT39="…","…",AT39/AT38*1000000)</f>
        <v>24643.743188713877</v>
      </c>
      <c r="AU40" s="20">
        <f t="shared" si="73"/>
        <v>24692.187318939017</v>
      </c>
      <c r="AV40" s="20">
        <f t="shared" ref="AV40:AW40" si="74">IF(AV39="…","…",AV39/AV38*1000000)</f>
        <v>24703.876650143095</v>
      </c>
      <c r="AW40" s="20">
        <f t="shared" si="74"/>
        <v>24829.71525232591</v>
      </c>
      <c r="AX40" s="20">
        <f t="shared" ref="AX40:AY40" si="75">IF(AX39="…","…",AX39/AX38*1000000)</f>
        <v>24905.978459483991</v>
      </c>
      <c r="AY40" s="20">
        <f t="shared" si="75"/>
        <v>25076.495899873626</v>
      </c>
      <c r="AZ40" s="20">
        <f t="shared" ref="AZ40:BA40" si="76">IF(AZ39="…","…",AZ39/AZ38*1000000)</f>
        <v>25033.268285327555</v>
      </c>
      <c r="BA40" s="20">
        <f t="shared" si="76"/>
        <v>25068.557115467869</v>
      </c>
      <c r="BB40" s="20">
        <f t="shared" ref="BB40:BC40" si="77">IF(BB39="…","…",BB39/BB38*1000000)</f>
        <v>25232.96692330591</v>
      </c>
      <c r="BC40" s="20">
        <f t="shared" si="77"/>
        <v>25061.591533174142</v>
      </c>
      <c r="BD40" s="20">
        <f t="shared" ref="BD40" si="78">IF(BD39="…","…",BD39/BD38*1000000)</f>
        <v>24946.938845017929</v>
      </c>
      <c r="BE40" s="61">
        <f>(BC40-BB40)/ABS(BB40)</f>
        <v>-6.7917257075893562E-3</v>
      </c>
      <c r="BF40" s="62">
        <f t="shared" si="46"/>
        <v>2.0907553780262766E-3</v>
      </c>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row>
    <row r="41" spans="1:88" ht="18" customHeight="1" collapsed="1" x14ac:dyDescent="0.2">
      <c r="A41" s="69" t="s">
        <v>17</v>
      </c>
      <c r="B41" s="70"/>
      <c r="C41" s="69" t="s">
        <v>8</v>
      </c>
      <c r="D41" s="70"/>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63"/>
      <c r="BF41" s="64"/>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row>
    <row r="42" spans="1:88" ht="12.75" x14ac:dyDescent="0.2">
      <c r="A42" s="67" t="s">
        <v>13</v>
      </c>
      <c r="B42" s="68"/>
      <c r="C42" s="67" t="s">
        <v>0</v>
      </c>
      <c r="D42" s="68"/>
      <c r="E42" s="15">
        <v>12942</v>
      </c>
      <c r="F42" s="15" t="s">
        <v>24</v>
      </c>
      <c r="G42" s="15" t="s">
        <v>24</v>
      </c>
      <c r="H42" s="15" t="s">
        <v>24</v>
      </c>
      <c r="I42" s="15" t="s">
        <v>24</v>
      </c>
      <c r="J42" s="15" t="s">
        <v>24</v>
      </c>
      <c r="K42" s="15" t="s">
        <v>24</v>
      </c>
      <c r="L42" s="15" t="s">
        <v>24</v>
      </c>
      <c r="M42" s="15">
        <v>16238</v>
      </c>
      <c r="N42" s="15" t="s">
        <v>24</v>
      </c>
      <c r="O42" s="15" t="s">
        <v>24</v>
      </c>
      <c r="P42" s="15" t="s">
        <v>24</v>
      </c>
      <c r="Q42" s="15" t="s">
        <v>24</v>
      </c>
      <c r="R42" s="15" t="s">
        <v>24</v>
      </c>
      <c r="S42" s="15" t="s">
        <v>24</v>
      </c>
      <c r="T42" s="15" t="s">
        <v>24</v>
      </c>
      <c r="U42" s="15" t="s">
        <v>24</v>
      </c>
      <c r="V42" s="15">
        <v>29447</v>
      </c>
      <c r="W42" s="15" t="s">
        <v>24</v>
      </c>
      <c r="X42" s="15">
        <v>30000</v>
      </c>
      <c r="Y42" s="15">
        <v>32000</v>
      </c>
      <c r="Z42" s="15" t="s">
        <v>24</v>
      </c>
      <c r="AA42" s="15">
        <v>26457</v>
      </c>
      <c r="AB42" s="15" t="s">
        <v>24</v>
      </c>
      <c r="AC42" s="15">
        <v>29684</v>
      </c>
      <c r="AD42" s="15" t="s">
        <v>24</v>
      </c>
      <c r="AE42" s="15">
        <v>30342</v>
      </c>
      <c r="AF42" s="15" t="s">
        <v>24</v>
      </c>
      <c r="AG42" s="15">
        <v>29145</v>
      </c>
      <c r="AH42" s="15" t="s">
        <v>24</v>
      </c>
      <c r="AI42" s="15">
        <v>31164</v>
      </c>
      <c r="AJ42" s="15" t="s">
        <v>24</v>
      </c>
      <c r="AK42" s="15">
        <v>28308</v>
      </c>
      <c r="AL42" s="15" t="s">
        <v>24</v>
      </c>
      <c r="AM42" s="15">
        <v>33606</v>
      </c>
      <c r="AN42" s="15">
        <v>28143</v>
      </c>
      <c r="AO42" s="15">
        <v>33892</v>
      </c>
      <c r="AP42" s="15">
        <v>36394</v>
      </c>
      <c r="AQ42" s="15">
        <v>40285</v>
      </c>
      <c r="AR42" s="15">
        <v>42156</v>
      </c>
      <c r="AS42" s="15">
        <v>36225</v>
      </c>
      <c r="AT42" s="15">
        <v>37918</v>
      </c>
      <c r="AU42" s="15">
        <v>40382</v>
      </c>
      <c r="AV42" s="15">
        <v>39664</v>
      </c>
      <c r="AW42" s="15">
        <v>41369</v>
      </c>
      <c r="AX42" s="15">
        <v>39719</v>
      </c>
      <c r="AY42" s="15">
        <v>41187</v>
      </c>
      <c r="AZ42" s="15">
        <v>44476</v>
      </c>
      <c r="BA42" s="15">
        <v>48142</v>
      </c>
      <c r="BB42" s="15">
        <v>51028</v>
      </c>
      <c r="BC42" s="15">
        <v>52405</v>
      </c>
      <c r="BD42" s="15">
        <v>57543</v>
      </c>
      <c r="BE42" s="59">
        <f t="shared" ref="BE42:BE43" si="79">(BD42-BC42)/ABS(BC42)</f>
        <v>9.804407976338135E-2</v>
      </c>
      <c r="BF42" s="60">
        <f>IF(AT42="…","…",(BD42/AT42)^(1/10)-1)</f>
        <v>4.2592767249189478E-2</v>
      </c>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row>
    <row r="43" spans="1:88" ht="25.5" hidden="1" outlineLevel="1" x14ac:dyDescent="0.2">
      <c r="A43" s="16" t="s">
        <v>30</v>
      </c>
      <c r="B43" s="17" t="s">
        <v>18</v>
      </c>
      <c r="C43" s="16" t="s">
        <v>27</v>
      </c>
      <c r="D43" s="17" t="s">
        <v>19</v>
      </c>
      <c r="E43" s="21" t="s">
        <v>24</v>
      </c>
      <c r="F43" s="21" t="s">
        <v>24</v>
      </c>
      <c r="G43" s="21" t="s">
        <v>24</v>
      </c>
      <c r="H43" s="21" t="s">
        <v>24</v>
      </c>
      <c r="I43" s="21" t="s">
        <v>24</v>
      </c>
      <c r="J43" s="21" t="s">
        <v>24</v>
      </c>
      <c r="K43" s="21" t="s">
        <v>24</v>
      </c>
      <c r="L43" s="21" t="s">
        <v>24</v>
      </c>
      <c r="M43" s="21" t="s">
        <v>24</v>
      </c>
      <c r="N43" s="21" t="s">
        <v>24</v>
      </c>
      <c r="O43" s="21" t="s">
        <v>24</v>
      </c>
      <c r="P43" s="21" t="s">
        <v>24</v>
      </c>
      <c r="Q43" s="21" t="s">
        <v>24</v>
      </c>
      <c r="R43" s="21" t="s">
        <v>24</v>
      </c>
      <c r="S43" s="21" t="s">
        <v>24</v>
      </c>
      <c r="T43" s="21" t="s">
        <v>24</v>
      </c>
      <c r="U43" s="21" t="s">
        <v>24</v>
      </c>
      <c r="V43" s="15">
        <v>947.77300000000002</v>
      </c>
      <c r="W43" s="15">
        <v>1116.3876992335593</v>
      </c>
      <c r="X43" s="15">
        <v>1315</v>
      </c>
      <c r="Y43" s="15">
        <v>1491</v>
      </c>
      <c r="Z43" s="15">
        <v>1651.669647054156</v>
      </c>
      <c r="AA43" s="15">
        <v>1830</v>
      </c>
      <c r="AB43" s="15">
        <v>2060.1861132426848</v>
      </c>
      <c r="AC43" s="15">
        <v>2320</v>
      </c>
      <c r="AD43" s="15">
        <v>2500</v>
      </c>
      <c r="AE43" s="15">
        <v>2837</v>
      </c>
      <c r="AF43" s="15">
        <v>3000</v>
      </c>
      <c r="AG43" s="15">
        <v>2988</v>
      </c>
      <c r="AH43" s="15" t="s">
        <v>24</v>
      </c>
      <c r="AI43" s="15">
        <v>3830</v>
      </c>
      <c r="AJ43" s="15" t="s">
        <v>24</v>
      </c>
      <c r="AK43" s="15">
        <v>3525</v>
      </c>
      <c r="AL43" s="15" t="s">
        <v>24</v>
      </c>
      <c r="AM43" s="15">
        <v>4478.7719999999999</v>
      </c>
      <c r="AN43" s="15">
        <v>4293.5820000000003</v>
      </c>
      <c r="AO43" s="15">
        <v>5011.933</v>
      </c>
      <c r="AP43" s="15">
        <v>5507.4549999999999</v>
      </c>
      <c r="AQ43" s="15">
        <v>5697.2839999999997</v>
      </c>
      <c r="AR43" s="15">
        <v>6086.0349999999999</v>
      </c>
      <c r="AS43" s="15">
        <v>6105.6710000000003</v>
      </c>
      <c r="AT43" s="15">
        <v>6170.4650000000001</v>
      </c>
      <c r="AU43" s="15">
        <v>6572.2</v>
      </c>
      <c r="AV43" s="15">
        <v>6488.2250000000004</v>
      </c>
      <c r="AW43" s="15">
        <v>6854.7889999999998</v>
      </c>
      <c r="AX43" s="15">
        <v>7048.0510000000004</v>
      </c>
      <c r="AY43" s="15">
        <v>7572.1989999999996</v>
      </c>
      <c r="AZ43" s="15">
        <v>8128.7740000000003</v>
      </c>
      <c r="BA43" s="15">
        <v>8867.8940000000002</v>
      </c>
      <c r="BB43" s="15">
        <v>9805.4040000000005</v>
      </c>
      <c r="BC43" s="15">
        <v>10879.828</v>
      </c>
      <c r="BD43" s="15">
        <v>12339.058999999999</v>
      </c>
      <c r="BE43" s="59">
        <f t="shared" si="79"/>
        <v>0.13412261664430722</v>
      </c>
      <c r="BF43" s="60">
        <f t="shared" ref="BF43" si="80">IF(AT43="…","…",(BD43/AT43)^(1/10)-1)</f>
        <v>7.1757212343068533E-2</v>
      </c>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row>
    <row r="44" spans="1:88" ht="13.5" collapsed="1" thickBot="1" x14ac:dyDescent="0.25">
      <c r="A44" s="22" t="s">
        <v>29</v>
      </c>
      <c r="B44" s="23" t="s">
        <v>14</v>
      </c>
      <c r="C44" s="22" t="s">
        <v>37</v>
      </c>
      <c r="D44" s="23" t="s">
        <v>31</v>
      </c>
      <c r="E44" s="24" t="s">
        <v>24</v>
      </c>
      <c r="F44" s="24" t="s">
        <v>24</v>
      </c>
      <c r="G44" s="24" t="s">
        <v>24</v>
      </c>
      <c r="H44" s="24" t="s">
        <v>24</v>
      </c>
      <c r="I44" s="24" t="s">
        <v>24</v>
      </c>
      <c r="J44" s="24" t="s">
        <v>24</v>
      </c>
      <c r="K44" s="24" t="s">
        <v>24</v>
      </c>
      <c r="L44" s="24" t="s">
        <v>24</v>
      </c>
      <c r="M44" s="24" t="s">
        <v>24</v>
      </c>
      <c r="N44" s="24" t="s">
        <v>24</v>
      </c>
      <c r="O44" s="24" t="s">
        <v>24</v>
      </c>
      <c r="P44" s="24" t="s">
        <v>24</v>
      </c>
      <c r="Q44" s="24" t="s">
        <v>24</v>
      </c>
      <c r="R44" s="24" t="s">
        <v>24</v>
      </c>
      <c r="S44" s="24" t="s">
        <v>24</v>
      </c>
      <c r="T44" s="24" t="s">
        <v>24</v>
      </c>
      <c r="U44" s="24" t="s">
        <v>24</v>
      </c>
      <c r="V44" s="24">
        <v>32185.723503243113</v>
      </c>
      <c r="W44" s="24" t="s">
        <v>24</v>
      </c>
      <c r="X44" s="24">
        <v>43833.333333333336</v>
      </c>
      <c r="Y44" s="24">
        <v>46593.75</v>
      </c>
      <c r="Z44" s="24" t="s">
        <v>24</v>
      </c>
      <c r="AA44" s="24">
        <v>69168.840004535654</v>
      </c>
      <c r="AB44" s="24" t="s">
        <v>24</v>
      </c>
      <c r="AC44" s="24">
        <v>78156.582670799078</v>
      </c>
      <c r="AD44" s="24" t="s">
        <v>24</v>
      </c>
      <c r="AE44" s="24">
        <v>93500.758025179632</v>
      </c>
      <c r="AF44" s="24" t="s">
        <v>24</v>
      </c>
      <c r="AG44" s="24">
        <v>102521.87339166239</v>
      </c>
      <c r="AH44" s="24" t="s">
        <v>24</v>
      </c>
      <c r="AI44" s="24">
        <v>122898.21589012964</v>
      </c>
      <c r="AJ44" s="24" t="s">
        <v>24</v>
      </c>
      <c r="AK44" s="24">
        <v>124523.10300974989</v>
      </c>
      <c r="AL44" s="24" t="s">
        <v>24</v>
      </c>
      <c r="AM44" s="24">
        <v>133272.9869666131</v>
      </c>
      <c r="AN44" s="24">
        <v>152563.05297942652</v>
      </c>
      <c r="AO44" s="24">
        <v>147879.52909241119</v>
      </c>
      <c r="AP44" s="24">
        <v>151328.65307468263</v>
      </c>
      <c r="AQ44" s="24">
        <v>141424.45078813453</v>
      </c>
      <c r="AR44" s="24">
        <v>144369.36616377265</v>
      </c>
      <c r="AS44" s="24">
        <v>168548.54382332644</v>
      </c>
      <c r="AT44" s="24">
        <v>162731.81602405189</v>
      </c>
      <c r="AU44" s="24">
        <v>162750.73052350056</v>
      </c>
      <c r="AV44" s="24">
        <v>163579.69443323923</v>
      </c>
      <c r="AW44" s="24">
        <v>165698.68742294956</v>
      </c>
      <c r="AX44" s="24">
        <v>177447.84611898591</v>
      </c>
      <c r="AY44" s="24">
        <v>183849.24854929952</v>
      </c>
      <c r="AZ44" s="24">
        <v>182767.64996852234</v>
      </c>
      <c r="BA44" s="24">
        <v>184202.85821112542</v>
      </c>
      <c r="BB44" s="24">
        <v>192157.32538998197</v>
      </c>
      <c r="BC44" s="24">
        <v>207610.49518175746</v>
      </c>
      <c r="BD44" s="24">
        <v>214431.97261178595</v>
      </c>
      <c r="BE44" s="65">
        <f>(BD44-BC44)/ABS(BC44)</f>
        <v>3.2857093395285579E-2</v>
      </c>
      <c r="BF44" s="66">
        <f>IF(AT44="…","…",(BD44/AT44)^(1/10)-1)</f>
        <v>2.7972997713026082E-2</v>
      </c>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row>
    <row r="45" spans="1:88" ht="18" hidden="1" customHeight="1" outlineLevel="1" collapsed="1" x14ac:dyDescent="0.2">
      <c r="A45" s="69" t="s">
        <v>47</v>
      </c>
      <c r="B45" s="70"/>
      <c r="C45" s="69" t="s">
        <v>46</v>
      </c>
      <c r="D45" s="70"/>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63"/>
      <c r="BF45" s="64"/>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row>
    <row r="46" spans="1:88" ht="12.75" hidden="1" outlineLevel="1" x14ac:dyDescent="0.2">
      <c r="A46" s="67" t="s">
        <v>13</v>
      </c>
      <c r="B46" s="68"/>
      <c r="C46" s="67" t="s">
        <v>0</v>
      </c>
      <c r="D46" s="68"/>
      <c r="E46" s="15" t="s">
        <v>24</v>
      </c>
      <c r="F46" s="15" t="s">
        <v>24</v>
      </c>
      <c r="G46" s="15" t="s">
        <v>24</v>
      </c>
      <c r="H46" s="15" t="s">
        <v>24</v>
      </c>
      <c r="I46" s="15" t="s">
        <v>24</v>
      </c>
      <c r="J46" s="15" t="s">
        <v>24</v>
      </c>
      <c r="K46" s="15" t="s">
        <v>24</v>
      </c>
      <c r="L46" s="15" t="s">
        <v>24</v>
      </c>
      <c r="M46" s="15">
        <v>2339</v>
      </c>
      <c r="N46" s="15" t="s">
        <v>24</v>
      </c>
      <c r="O46" s="15" t="s">
        <v>24</v>
      </c>
      <c r="P46" s="15" t="s">
        <v>24</v>
      </c>
      <c r="Q46" s="15" t="s">
        <v>24</v>
      </c>
      <c r="R46" s="15" t="s">
        <v>24</v>
      </c>
      <c r="S46" s="15" t="s">
        <v>24</v>
      </c>
      <c r="T46" s="15" t="s">
        <v>24</v>
      </c>
      <c r="U46" s="15" t="s">
        <v>24</v>
      </c>
      <c r="V46" s="15" t="s">
        <v>24</v>
      </c>
      <c r="W46" s="15" t="s">
        <v>24</v>
      </c>
      <c r="X46" s="15" t="s">
        <v>24</v>
      </c>
      <c r="Y46" s="15" t="s">
        <v>24</v>
      </c>
      <c r="Z46" s="15" t="s">
        <v>24</v>
      </c>
      <c r="AA46" s="15" t="s">
        <v>24</v>
      </c>
      <c r="AB46" s="15" t="s">
        <v>24</v>
      </c>
      <c r="AC46" s="15" t="s">
        <v>24</v>
      </c>
      <c r="AD46" s="15" t="s">
        <v>24</v>
      </c>
      <c r="AE46" s="15" t="s">
        <v>24</v>
      </c>
      <c r="AF46" s="15" t="s">
        <v>24</v>
      </c>
      <c r="AG46" s="15" t="s">
        <v>24</v>
      </c>
      <c r="AH46" s="15" t="s">
        <v>24</v>
      </c>
      <c r="AI46" s="15" t="s">
        <v>24</v>
      </c>
      <c r="AJ46" s="15" t="s">
        <v>24</v>
      </c>
      <c r="AK46" s="15" t="s">
        <v>24</v>
      </c>
      <c r="AL46" s="15" t="s">
        <v>24</v>
      </c>
      <c r="AM46" s="15" t="s">
        <v>24</v>
      </c>
      <c r="AN46" s="15" t="s">
        <v>24</v>
      </c>
      <c r="AO46" s="15" t="s">
        <v>24</v>
      </c>
      <c r="AP46" s="15" t="s">
        <v>24</v>
      </c>
      <c r="AQ46" s="15" t="s">
        <v>24</v>
      </c>
      <c r="AR46" s="15" t="s">
        <v>24</v>
      </c>
      <c r="AS46" s="15">
        <v>331</v>
      </c>
      <c r="AT46" s="15">
        <v>277</v>
      </c>
      <c r="AU46" s="15">
        <v>232</v>
      </c>
      <c r="AV46" s="15">
        <v>274</v>
      </c>
      <c r="AW46" s="15">
        <v>227</v>
      </c>
      <c r="AX46" s="15">
        <v>207</v>
      </c>
      <c r="AY46" s="15">
        <v>314</v>
      </c>
      <c r="AZ46" s="15">
        <v>326</v>
      </c>
      <c r="BA46" s="15">
        <v>295</v>
      </c>
      <c r="BB46" s="15">
        <v>365</v>
      </c>
      <c r="BC46" s="15">
        <v>386</v>
      </c>
      <c r="BD46" s="15">
        <v>322</v>
      </c>
      <c r="BE46" s="59">
        <f>(BC46-BB46)/ABS(BB46)</f>
        <v>5.7534246575342465E-2</v>
      </c>
      <c r="BF46" s="60">
        <f>IF(AS46="…","…",(BC46/AS46)^(1/10)-1)</f>
        <v>1.5490654772717161E-2</v>
      </c>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row>
    <row r="47" spans="1:88" ht="25.5" hidden="1" outlineLevel="1" x14ac:dyDescent="0.2">
      <c r="A47" s="16" t="s">
        <v>30</v>
      </c>
      <c r="B47" s="17" t="s">
        <v>18</v>
      </c>
      <c r="C47" s="16" t="s">
        <v>27</v>
      </c>
      <c r="D47" s="17" t="s">
        <v>19</v>
      </c>
      <c r="E47" s="21" t="s">
        <v>24</v>
      </c>
      <c r="F47" s="21" t="s">
        <v>24</v>
      </c>
      <c r="G47" s="21" t="s">
        <v>24</v>
      </c>
      <c r="H47" s="21" t="s">
        <v>24</v>
      </c>
      <c r="I47" s="21" t="s">
        <v>24</v>
      </c>
      <c r="J47" s="21" t="s">
        <v>24</v>
      </c>
      <c r="K47" s="21" t="s">
        <v>24</v>
      </c>
      <c r="L47" s="21" t="s">
        <v>24</v>
      </c>
      <c r="M47" s="21" t="s">
        <v>24</v>
      </c>
      <c r="N47" s="21" t="s">
        <v>24</v>
      </c>
      <c r="O47" s="21" t="s">
        <v>24</v>
      </c>
      <c r="P47" s="21" t="s">
        <v>24</v>
      </c>
      <c r="Q47" s="21" t="s">
        <v>24</v>
      </c>
      <c r="R47" s="21" t="s">
        <v>24</v>
      </c>
      <c r="S47" s="21" t="s">
        <v>24</v>
      </c>
      <c r="T47" s="21" t="s">
        <v>24</v>
      </c>
      <c r="U47" s="21" t="s">
        <v>24</v>
      </c>
      <c r="V47" s="15" t="s">
        <v>24</v>
      </c>
      <c r="W47" s="15" t="s">
        <v>24</v>
      </c>
      <c r="X47" s="15" t="s">
        <v>24</v>
      </c>
      <c r="Y47" s="15" t="s">
        <v>24</v>
      </c>
      <c r="Z47" s="15" t="s">
        <v>24</v>
      </c>
      <c r="AA47" s="15" t="s">
        <v>24</v>
      </c>
      <c r="AB47" s="15" t="s">
        <v>24</v>
      </c>
      <c r="AC47" s="15" t="s">
        <v>24</v>
      </c>
      <c r="AD47" s="15" t="s">
        <v>24</v>
      </c>
      <c r="AE47" s="15" t="s">
        <v>24</v>
      </c>
      <c r="AF47" s="15" t="s">
        <v>24</v>
      </c>
      <c r="AG47" s="15" t="s">
        <v>24</v>
      </c>
      <c r="AH47" s="15" t="s">
        <v>24</v>
      </c>
      <c r="AI47" s="15" t="s">
        <v>24</v>
      </c>
      <c r="AJ47" s="15" t="s">
        <v>24</v>
      </c>
      <c r="AK47" s="15" t="s">
        <v>24</v>
      </c>
      <c r="AL47" s="15" t="s">
        <v>24</v>
      </c>
      <c r="AM47" s="15" t="s">
        <v>24</v>
      </c>
      <c r="AN47" s="15" t="s">
        <v>24</v>
      </c>
      <c r="AO47" s="15" t="s">
        <v>24</v>
      </c>
      <c r="AP47" s="15" t="s">
        <v>24</v>
      </c>
      <c r="AQ47" s="15" t="s">
        <v>24</v>
      </c>
      <c r="AR47" s="15" t="s">
        <v>24</v>
      </c>
      <c r="AS47" s="15">
        <v>27.35</v>
      </c>
      <c r="AT47" s="15">
        <v>20.584</v>
      </c>
      <c r="AU47" s="15">
        <v>16.66</v>
      </c>
      <c r="AV47" s="15">
        <v>23.37</v>
      </c>
      <c r="AW47" s="15">
        <v>19.032</v>
      </c>
      <c r="AX47" s="15">
        <v>15.228</v>
      </c>
      <c r="AY47" s="15">
        <v>16.542999999999999</v>
      </c>
      <c r="AZ47" s="15">
        <v>22.061</v>
      </c>
      <c r="BA47" s="15">
        <v>21.021000000000001</v>
      </c>
      <c r="BB47" s="15">
        <v>44.844000000000001</v>
      </c>
      <c r="BC47" s="15">
        <v>38.537999999999997</v>
      </c>
      <c r="BD47" s="15">
        <v>32.241</v>
      </c>
      <c r="BE47" s="59">
        <f>(BC47-BB47)/ABS(BB47)</f>
        <v>-0.14062081883864072</v>
      </c>
      <c r="BF47" s="60">
        <f>IF(AS47="…","…",(BC47/AS47)^(1/10)-1)</f>
        <v>3.4887602149832109E-2</v>
      </c>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row>
    <row r="48" spans="1:88" ht="13.5" hidden="1" outlineLevel="1" thickBot="1" x14ac:dyDescent="0.25">
      <c r="A48" s="22" t="s">
        <v>29</v>
      </c>
      <c r="B48" s="23" t="s">
        <v>14</v>
      </c>
      <c r="C48" s="22" t="s">
        <v>37</v>
      </c>
      <c r="D48" s="23" t="s">
        <v>31</v>
      </c>
      <c r="E48" s="24" t="s">
        <v>24</v>
      </c>
      <c r="F48" s="24" t="s">
        <v>24</v>
      </c>
      <c r="G48" s="24" t="s">
        <v>24</v>
      </c>
      <c r="H48" s="24" t="s">
        <v>24</v>
      </c>
      <c r="I48" s="24" t="s">
        <v>24</v>
      </c>
      <c r="J48" s="24" t="s">
        <v>24</v>
      </c>
      <c r="K48" s="24" t="s">
        <v>24</v>
      </c>
      <c r="L48" s="24" t="s">
        <v>24</v>
      </c>
      <c r="M48" s="24" t="s">
        <v>24</v>
      </c>
      <c r="N48" s="24" t="s">
        <v>24</v>
      </c>
      <c r="O48" s="24" t="s">
        <v>24</v>
      </c>
      <c r="P48" s="24" t="s">
        <v>24</v>
      </c>
      <c r="Q48" s="24" t="s">
        <v>24</v>
      </c>
      <c r="R48" s="24" t="s">
        <v>24</v>
      </c>
      <c r="S48" s="24" t="s">
        <v>24</v>
      </c>
      <c r="T48" s="24" t="s">
        <v>24</v>
      </c>
      <c r="U48" s="24" t="s">
        <v>24</v>
      </c>
      <c r="V48" s="24" t="s">
        <v>24</v>
      </c>
      <c r="W48" s="24" t="s">
        <v>24</v>
      </c>
      <c r="X48" s="24" t="s">
        <v>24</v>
      </c>
      <c r="Y48" s="24" t="s">
        <v>24</v>
      </c>
      <c r="Z48" s="24" t="s">
        <v>24</v>
      </c>
      <c r="AA48" s="24" t="s">
        <v>24</v>
      </c>
      <c r="AB48" s="24" t="s">
        <v>24</v>
      </c>
      <c r="AC48" s="24" t="s">
        <v>24</v>
      </c>
      <c r="AD48" s="24" t="s">
        <v>24</v>
      </c>
      <c r="AE48" s="24" t="s">
        <v>24</v>
      </c>
      <c r="AF48" s="24" t="s">
        <v>24</v>
      </c>
      <c r="AG48" s="24" t="s">
        <v>24</v>
      </c>
      <c r="AH48" s="24" t="s">
        <v>24</v>
      </c>
      <c r="AI48" s="24" t="s">
        <v>24</v>
      </c>
      <c r="AJ48" s="24" t="s">
        <v>24</v>
      </c>
      <c r="AK48" s="24" t="s">
        <v>24</v>
      </c>
      <c r="AL48" s="24" t="s">
        <v>24</v>
      </c>
      <c r="AM48" s="24" t="s">
        <v>24</v>
      </c>
      <c r="AN48" s="24" t="s">
        <v>24</v>
      </c>
      <c r="AO48" s="24" t="s">
        <v>24</v>
      </c>
      <c r="AP48" s="24" t="s">
        <v>24</v>
      </c>
      <c r="AQ48" s="24" t="s">
        <v>24</v>
      </c>
      <c r="AR48" s="24" t="s">
        <v>24</v>
      </c>
      <c r="AS48" s="24">
        <v>82628.398791540778</v>
      </c>
      <c r="AT48" s="24">
        <v>74310.469314079426</v>
      </c>
      <c r="AU48" s="24">
        <v>71810.344827586203</v>
      </c>
      <c r="AV48" s="24">
        <v>85291.970802919706</v>
      </c>
      <c r="AW48" s="24">
        <v>83841.40969162996</v>
      </c>
      <c r="AX48" s="24">
        <v>73565.217391304352</v>
      </c>
      <c r="AY48" s="24">
        <v>52684.713375796171</v>
      </c>
      <c r="AZ48" s="24">
        <v>67671.7791411043</v>
      </c>
      <c r="BA48" s="24">
        <v>71257.627118644072</v>
      </c>
      <c r="BB48" s="24">
        <v>122860.27397260274</v>
      </c>
      <c r="BC48" s="24">
        <v>99839.37823834196</v>
      </c>
      <c r="BD48" s="24">
        <v>100127.32919254657</v>
      </c>
      <c r="BE48" s="65">
        <f>(BC48-BB48)/ABS(BB48)</f>
        <v>-0.18737460848731566</v>
      </c>
      <c r="BF48" s="66">
        <f>IF(AS48="…","…",(BC48/AS48)^(1/10)-1)</f>
        <v>1.9101059459238678E-2</v>
      </c>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row>
    <row r="49" spans="1:88" ht="18" hidden="1" customHeight="1" outlineLevel="1" collapsed="1" x14ac:dyDescent="0.2">
      <c r="A49" s="69" t="s">
        <v>48</v>
      </c>
      <c r="B49" s="70"/>
      <c r="C49" s="69" t="s">
        <v>51</v>
      </c>
      <c r="D49" s="70"/>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63"/>
      <c r="BF49" s="64"/>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row>
    <row r="50" spans="1:88" ht="12.75" hidden="1" outlineLevel="1" x14ac:dyDescent="0.2">
      <c r="A50" s="67" t="s">
        <v>13</v>
      </c>
      <c r="B50" s="68"/>
      <c r="C50" s="67" t="s">
        <v>0</v>
      </c>
      <c r="D50" s="68"/>
      <c r="E50" s="15">
        <v>9611</v>
      </c>
      <c r="F50" s="15" t="s">
        <v>24</v>
      </c>
      <c r="G50" s="15" t="s">
        <v>24</v>
      </c>
      <c r="H50" s="15" t="s">
        <v>24</v>
      </c>
      <c r="I50" s="15" t="s">
        <v>24</v>
      </c>
      <c r="J50" s="15" t="s">
        <v>24</v>
      </c>
      <c r="K50" s="15" t="s">
        <v>24</v>
      </c>
      <c r="L50" s="15" t="s">
        <v>24</v>
      </c>
      <c r="M50" s="15">
        <v>10819</v>
      </c>
      <c r="N50" s="15" t="s">
        <v>24</v>
      </c>
      <c r="O50" s="15" t="s">
        <v>24</v>
      </c>
      <c r="P50" s="15" t="s">
        <v>24</v>
      </c>
      <c r="Q50" s="15" t="s">
        <v>24</v>
      </c>
      <c r="R50" s="15" t="s">
        <v>24</v>
      </c>
      <c r="S50" s="15" t="s">
        <v>24</v>
      </c>
      <c r="T50" s="15" t="s">
        <v>24</v>
      </c>
      <c r="U50" s="15" t="s">
        <v>24</v>
      </c>
      <c r="V50" s="15" t="s">
        <v>24</v>
      </c>
      <c r="W50" s="15" t="s">
        <v>24</v>
      </c>
      <c r="X50" s="15" t="s">
        <v>24</v>
      </c>
      <c r="Y50" s="15" t="s">
        <v>24</v>
      </c>
      <c r="Z50" s="15" t="s">
        <v>24</v>
      </c>
      <c r="AA50" s="15" t="s">
        <v>24</v>
      </c>
      <c r="AB50" s="15" t="s">
        <v>24</v>
      </c>
      <c r="AC50" s="15" t="s">
        <v>24</v>
      </c>
      <c r="AD50" s="15" t="s">
        <v>24</v>
      </c>
      <c r="AE50" s="15" t="s">
        <v>24</v>
      </c>
      <c r="AF50" s="15" t="s">
        <v>24</v>
      </c>
      <c r="AG50" s="15" t="s">
        <v>24</v>
      </c>
      <c r="AH50" s="15" t="s">
        <v>24</v>
      </c>
      <c r="AI50" s="15" t="s">
        <v>24</v>
      </c>
      <c r="AJ50" s="15" t="s">
        <v>24</v>
      </c>
      <c r="AK50" s="15" t="s">
        <v>24</v>
      </c>
      <c r="AL50" s="15" t="s">
        <v>24</v>
      </c>
      <c r="AM50" s="15">
        <v>28137</v>
      </c>
      <c r="AN50" s="15">
        <v>22433</v>
      </c>
      <c r="AO50" s="15">
        <v>28161</v>
      </c>
      <c r="AP50" s="15">
        <v>30376</v>
      </c>
      <c r="AQ50" s="15">
        <v>34819</v>
      </c>
      <c r="AR50" s="15">
        <v>36292</v>
      </c>
      <c r="AS50" s="15">
        <v>30181</v>
      </c>
      <c r="AT50" s="15">
        <v>31919</v>
      </c>
      <c r="AU50" s="15">
        <v>34466</v>
      </c>
      <c r="AV50" s="15">
        <v>34840</v>
      </c>
      <c r="AW50" s="15">
        <v>36363</v>
      </c>
      <c r="AX50" s="15">
        <v>34282</v>
      </c>
      <c r="AY50" s="15">
        <v>35619</v>
      </c>
      <c r="AZ50" s="15">
        <v>38688</v>
      </c>
      <c r="BA50" s="15">
        <v>42124</v>
      </c>
      <c r="BB50" s="15">
        <v>45426</v>
      </c>
      <c r="BC50" s="15">
        <v>46900</v>
      </c>
      <c r="BD50" s="15">
        <v>51214</v>
      </c>
      <c r="BE50" s="59">
        <f t="shared" ref="BE50:BE52" si="81">(BC50-BB50)/ABS(BB50)</f>
        <v>3.2448377581120944E-2</v>
      </c>
      <c r="BF50" s="60">
        <f t="shared" ref="BF50:BF52" si="82">IF(AS50="…","…",(BC50/AS50)^(1/10)-1)</f>
        <v>4.5066488564700524E-2</v>
      </c>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row>
    <row r="51" spans="1:88" ht="25.5" hidden="1" outlineLevel="1" x14ac:dyDescent="0.2">
      <c r="A51" s="16" t="s">
        <v>30</v>
      </c>
      <c r="B51" s="17" t="s">
        <v>18</v>
      </c>
      <c r="C51" s="16" t="s">
        <v>27</v>
      </c>
      <c r="D51" s="17" t="s">
        <v>19</v>
      </c>
      <c r="E51" s="21" t="s">
        <v>24</v>
      </c>
      <c r="F51" s="21" t="s">
        <v>24</v>
      </c>
      <c r="G51" s="21" t="s">
        <v>24</v>
      </c>
      <c r="H51" s="21" t="s">
        <v>24</v>
      </c>
      <c r="I51" s="21" t="s">
        <v>24</v>
      </c>
      <c r="J51" s="21" t="s">
        <v>24</v>
      </c>
      <c r="K51" s="21" t="s">
        <v>24</v>
      </c>
      <c r="L51" s="21" t="s">
        <v>24</v>
      </c>
      <c r="M51" s="21" t="s">
        <v>24</v>
      </c>
      <c r="N51" s="21" t="s">
        <v>24</v>
      </c>
      <c r="O51" s="21" t="s">
        <v>24</v>
      </c>
      <c r="P51" s="21" t="s">
        <v>24</v>
      </c>
      <c r="Q51" s="21" t="s">
        <v>24</v>
      </c>
      <c r="R51" s="21" t="s">
        <v>24</v>
      </c>
      <c r="S51" s="21" t="s">
        <v>24</v>
      </c>
      <c r="T51" s="21" t="s">
        <v>24</v>
      </c>
      <c r="U51" s="21" t="s">
        <v>24</v>
      </c>
      <c r="V51" s="15" t="s">
        <v>24</v>
      </c>
      <c r="W51" s="15" t="s">
        <v>24</v>
      </c>
      <c r="X51" s="15" t="s">
        <v>24</v>
      </c>
      <c r="Y51" s="15" t="s">
        <v>24</v>
      </c>
      <c r="Z51" s="15" t="s">
        <v>24</v>
      </c>
      <c r="AA51" s="15" t="s">
        <v>24</v>
      </c>
      <c r="AB51" s="15" t="s">
        <v>24</v>
      </c>
      <c r="AC51" s="15" t="s">
        <v>24</v>
      </c>
      <c r="AD51" s="15" t="s">
        <v>24</v>
      </c>
      <c r="AE51" s="15" t="s">
        <v>24</v>
      </c>
      <c r="AF51" s="15" t="s">
        <v>24</v>
      </c>
      <c r="AG51" s="15" t="s">
        <v>24</v>
      </c>
      <c r="AH51" s="15" t="s">
        <v>24</v>
      </c>
      <c r="AI51" s="15" t="s">
        <v>24</v>
      </c>
      <c r="AJ51" s="15" t="s">
        <v>24</v>
      </c>
      <c r="AK51" s="15" t="s">
        <v>24</v>
      </c>
      <c r="AL51" s="15" t="s">
        <v>24</v>
      </c>
      <c r="AM51" s="15">
        <v>4019.94</v>
      </c>
      <c r="AN51" s="15">
        <v>3801.4389999999999</v>
      </c>
      <c r="AO51" s="15">
        <v>4471.848</v>
      </c>
      <c r="AP51" s="15">
        <v>4915.9549999999999</v>
      </c>
      <c r="AQ51" s="15">
        <v>5145.2160000000003</v>
      </c>
      <c r="AR51" s="15">
        <v>5438.8729999999996</v>
      </c>
      <c r="AS51" s="15">
        <v>5488.049</v>
      </c>
      <c r="AT51" s="15">
        <v>5561.482</v>
      </c>
      <c r="AU51" s="15">
        <v>5898.6270000000004</v>
      </c>
      <c r="AV51" s="15">
        <v>5846.0330000000004</v>
      </c>
      <c r="AW51" s="15">
        <v>6115.1329999999998</v>
      </c>
      <c r="AX51" s="15">
        <v>6293.0860000000002</v>
      </c>
      <c r="AY51" s="15">
        <v>6818.2730000000001</v>
      </c>
      <c r="AZ51" s="15">
        <v>7305.933</v>
      </c>
      <c r="BA51" s="15">
        <v>7993.0839999999998</v>
      </c>
      <c r="BB51" s="15">
        <v>8881.1129999999994</v>
      </c>
      <c r="BC51" s="15">
        <v>9897.6980000000003</v>
      </c>
      <c r="BD51" s="15">
        <v>11304.671</v>
      </c>
      <c r="BE51" s="59">
        <f t="shared" si="81"/>
        <v>0.11446594587863042</v>
      </c>
      <c r="BF51" s="60">
        <f t="shared" si="82"/>
        <v>6.0746535054296835E-2</v>
      </c>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row>
    <row r="52" spans="1:88" ht="13.5" hidden="1" outlineLevel="1" thickBot="1" x14ac:dyDescent="0.25">
      <c r="A52" s="22" t="s">
        <v>29</v>
      </c>
      <c r="B52" s="23" t="s">
        <v>14</v>
      </c>
      <c r="C52" s="22" t="s">
        <v>37</v>
      </c>
      <c r="D52" s="23" t="s">
        <v>31</v>
      </c>
      <c r="E52" s="24" t="s">
        <v>24</v>
      </c>
      <c r="F52" s="24" t="s">
        <v>24</v>
      </c>
      <c r="G52" s="24" t="s">
        <v>24</v>
      </c>
      <c r="H52" s="24" t="s">
        <v>24</v>
      </c>
      <c r="I52" s="24" t="s">
        <v>24</v>
      </c>
      <c r="J52" s="24" t="s">
        <v>24</v>
      </c>
      <c r="K52" s="24" t="s">
        <v>24</v>
      </c>
      <c r="L52" s="24" t="s">
        <v>24</v>
      </c>
      <c r="M52" s="24" t="s">
        <v>24</v>
      </c>
      <c r="N52" s="24" t="s">
        <v>24</v>
      </c>
      <c r="O52" s="24" t="s">
        <v>24</v>
      </c>
      <c r="P52" s="24" t="s">
        <v>24</v>
      </c>
      <c r="Q52" s="24" t="s">
        <v>24</v>
      </c>
      <c r="R52" s="24" t="s">
        <v>24</v>
      </c>
      <c r="S52" s="24" t="s">
        <v>24</v>
      </c>
      <c r="T52" s="24" t="s">
        <v>24</v>
      </c>
      <c r="U52" s="24" t="s">
        <v>24</v>
      </c>
      <c r="V52" s="24" t="s">
        <v>24</v>
      </c>
      <c r="W52" s="24" t="s">
        <v>24</v>
      </c>
      <c r="X52" s="24" t="s">
        <v>24</v>
      </c>
      <c r="Y52" s="24" t="s">
        <v>24</v>
      </c>
      <c r="Z52" s="24" t="s">
        <v>24</v>
      </c>
      <c r="AA52" s="24" t="s">
        <v>24</v>
      </c>
      <c r="AB52" s="24" t="s">
        <v>24</v>
      </c>
      <c r="AC52" s="24" t="s">
        <v>24</v>
      </c>
      <c r="AD52" s="24" t="s">
        <v>24</v>
      </c>
      <c r="AE52" s="24" t="s">
        <v>24</v>
      </c>
      <c r="AF52" s="24" t="s">
        <v>24</v>
      </c>
      <c r="AG52" s="24" t="s">
        <v>24</v>
      </c>
      <c r="AH52" s="24" t="s">
        <v>24</v>
      </c>
      <c r="AI52" s="24" t="s">
        <v>24</v>
      </c>
      <c r="AJ52" s="24" t="s">
        <v>24</v>
      </c>
      <c r="AK52" s="24" t="s">
        <v>24</v>
      </c>
      <c r="AL52" s="24" t="s">
        <v>24</v>
      </c>
      <c r="AM52" s="24">
        <v>142870.24203006717</v>
      </c>
      <c r="AN52" s="24">
        <v>169457.45107653903</v>
      </c>
      <c r="AO52" s="24">
        <v>158795.78139980824</v>
      </c>
      <c r="AP52" s="24">
        <v>161836.811956808</v>
      </c>
      <c r="AQ52" s="24">
        <v>147770.35526580317</v>
      </c>
      <c r="AR52" s="24">
        <v>149864.24005290421</v>
      </c>
      <c r="AS52" s="24">
        <v>181837.87813525065</v>
      </c>
      <c r="AT52" s="24">
        <v>174237.35079419782</v>
      </c>
      <c r="AU52" s="24">
        <v>171143.35867231476</v>
      </c>
      <c r="AV52" s="24">
        <v>167796.5843857635</v>
      </c>
      <c r="AW52" s="24">
        <v>168169.10045925804</v>
      </c>
      <c r="AX52" s="24">
        <v>183568.22822472436</v>
      </c>
      <c r="AY52" s="24">
        <v>191422.35885342094</v>
      </c>
      <c r="AZ52" s="24">
        <v>188842.35421836228</v>
      </c>
      <c r="BA52" s="24">
        <v>189751.30566897729</v>
      </c>
      <c r="BB52" s="24">
        <v>195507.26456214502</v>
      </c>
      <c r="BC52" s="24">
        <v>211038.33688699361</v>
      </c>
      <c r="BD52" s="24">
        <v>220733.99851603078</v>
      </c>
      <c r="BE52" s="65">
        <f t="shared" si="81"/>
        <v>7.943987329387342E-2</v>
      </c>
      <c r="BF52" s="66">
        <f t="shared" si="82"/>
        <v>1.500387454881591E-2</v>
      </c>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row>
    <row r="53" spans="1:88" ht="18" hidden="1" customHeight="1" outlineLevel="1" collapsed="1" x14ac:dyDescent="0.2">
      <c r="A53" s="69" t="s">
        <v>49</v>
      </c>
      <c r="B53" s="70"/>
      <c r="C53" s="69" t="s">
        <v>50</v>
      </c>
      <c r="D53" s="70"/>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63"/>
      <c r="BF53" s="64"/>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row>
    <row r="54" spans="1:88" ht="12.75" hidden="1" outlineLevel="1" x14ac:dyDescent="0.2">
      <c r="A54" s="67" t="s">
        <v>13</v>
      </c>
      <c r="B54" s="68"/>
      <c r="C54" s="67" t="s">
        <v>0</v>
      </c>
      <c r="D54" s="68"/>
      <c r="E54" s="15">
        <v>3331</v>
      </c>
      <c r="F54" s="15" t="s">
        <v>24</v>
      </c>
      <c r="G54" s="15" t="s">
        <v>24</v>
      </c>
      <c r="H54" s="15" t="s">
        <v>24</v>
      </c>
      <c r="I54" s="15" t="s">
        <v>24</v>
      </c>
      <c r="J54" s="15" t="s">
        <v>24</v>
      </c>
      <c r="K54" s="15" t="s">
        <v>24</v>
      </c>
      <c r="L54" s="15" t="s">
        <v>24</v>
      </c>
      <c r="M54" s="15">
        <v>3080</v>
      </c>
      <c r="N54" s="15" t="s">
        <v>24</v>
      </c>
      <c r="O54" s="15" t="s">
        <v>24</v>
      </c>
      <c r="P54" s="15" t="s">
        <v>24</v>
      </c>
      <c r="Q54" s="15" t="s">
        <v>24</v>
      </c>
      <c r="R54" s="15" t="s">
        <v>24</v>
      </c>
      <c r="S54" s="15" t="s">
        <v>24</v>
      </c>
      <c r="T54" s="15" t="s">
        <v>24</v>
      </c>
      <c r="U54" s="15" t="s">
        <v>24</v>
      </c>
      <c r="V54" s="15" t="s">
        <v>24</v>
      </c>
      <c r="W54" s="15" t="s">
        <v>24</v>
      </c>
      <c r="X54" s="15" t="s">
        <v>24</v>
      </c>
      <c r="Y54" s="15" t="s">
        <v>24</v>
      </c>
      <c r="Z54" s="15" t="s">
        <v>24</v>
      </c>
      <c r="AA54" s="15" t="s">
        <v>24</v>
      </c>
      <c r="AB54" s="15" t="s">
        <v>24</v>
      </c>
      <c r="AC54" s="15" t="s">
        <v>24</v>
      </c>
      <c r="AD54" s="15" t="s">
        <v>24</v>
      </c>
      <c r="AE54" s="15" t="s">
        <v>24</v>
      </c>
      <c r="AF54" s="15" t="s">
        <v>24</v>
      </c>
      <c r="AG54" s="15" t="s">
        <v>24</v>
      </c>
      <c r="AH54" s="15" t="s">
        <v>24</v>
      </c>
      <c r="AI54" s="15" t="s">
        <v>24</v>
      </c>
      <c r="AJ54" s="15" t="s">
        <v>24</v>
      </c>
      <c r="AK54" s="15" t="s">
        <v>24</v>
      </c>
      <c r="AL54" s="15" t="s">
        <v>24</v>
      </c>
      <c r="AM54" s="15" t="s">
        <v>24</v>
      </c>
      <c r="AN54" s="15" t="s">
        <v>24</v>
      </c>
      <c r="AO54" s="15" t="s">
        <v>24</v>
      </c>
      <c r="AP54" s="15" t="s">
        <v>24</v>
      </c>
      <c r="AQ54" s="15" t="s">
        <v>24</v>
      </c>
      <c r="AR54" s="15" t="s">
        <v>24</v>
      </c>
      <c r="AS54" s="15">
        <v>5713</v>
      </c>
      <c r="AT54" s="15">
        <v>5722</v>
      </c>
      <c r="AU54" s="15">
        <v>5684</v>
      </c>
      <c r="AV54" s="15">
        <v>4550</v>
      </c>
      <c r="AW54" s="15">
        <v>4779</v>
      </c>
      <c r="AX54" s="15">
        <v>5230</v>
      </c>
      <c r="AY54" s="15">
        <v>5254</v>
      </c>
      <c r="AZ54" s="15">
        <v>5462</v>
      </c>
      <c r="BA54" s="15">
        <v>5723</v>
      </c>
      <c r="BB54" s="15">
        <v>5237</v>
      </c>
      <c r="BC54" s="15">
        <v>5119</v>
      </c>
      <c r="BD54" s="15">
        <v>6007</v>
      </c>
      <c r="BE54" s="59">
        <f>(BC54-BB54)/ABS(BB54)</f>
        <v>-2.2531983960282605E-2</v>
      </c>
      <c r="BF54" s="60">
        <f>IF(AS54="…","…",(BC54/AS54)^(1/10)-1)</f>
        <v>-1.0918473238638371E-2</v>
      </c>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row>
    <row r="55" spans="1:88" ht="25.5" hidden="1" outlineLevel="1" x14ac:dyDescent="0.2">
      <c r="A55" s="16" t="s">
        <v>30</v>
      </c>
      <c r="B55" s="17" t="s">
        <v>18</v>
      </c>
      <c r="C55" s="16" t="s">
        <v>27</v>
      </c>
      <c r="D55" s="17" t="s">
        <v>19</v>
      </c>
      <c r="E55" s="21" t="s">
        <v>24</v>
      </c>
      <c r="F55" s="21" t="s">
        <v>24</v>
      </c>
      <c r="G55" s="21" t="s">
        <v>24</v>
      </c>
      <c r="H55" s="21" t="s">
        <v>24</v>
      </c>
      <c r="I55" s="21" t="s">
        <v>24</v>
      </c>
      <c r="J55" s="21" t="s">
        <v>24</v>
      </c>
      <c r="K55" s="21" t="s">
        <v>24</v>
      </c>
      <c r="L55" s="21" t="s">
        <v>24</v>
      </c>
      <c r="M55" s="21" t="s">
        <v>24</v>
      </c>
      <c r="N55" s="21" t="s">
        <v>24</v>
      </c>
      <c r="O55" s="21" t="s">
        <v>24</v>
      </c>
      <c r="P55" s="21" t="s">
        <v>24</v>
      </c>
      <c r="Q55" s="21" t="s">
        <v>24</v>
      </c>
      <c r="R55" s="21" t="s">
        <v>24</v>
      </c>
      <c r="S55" s="21" t="s">
        <v>24</v>
      </c>
      <c r="T55" s="21" t="s">
        <v>24</v>
      </c>
      <c r="U55" s="21" t="s">
        <v>24</v>
      </c>
      <c r="V55" s="15" t="s">
        <v>24</v>
      </c>
      <c r="W55" s="15" t="s">
        <v>24</v>
      </c>
      <c r="X55" s="15" t="s">
        <v>24</v>
      </c>
      <c r="Y55" s="15" t="s">
        <v>24</v>
      </c>
      <c r="Z55" s="15" t="s">
        <v>24</v>
      </c>
      <c r="AA55" s="15" t="s">
        <v>24</v>
      </c>
      <c r="AB55" s="15" t="s">
        <v>24</v>
      </c>
      <c r="AC55" s="15" t="s">
        <v>24</v>
      </c>
      <c r="AD55" s="15" t="s">
        <v>24</v>
      </c>
      <c r="AE55" s="15" t="s">
        <v>24</v>
      </c>
      <c r="AF55" s="15" t="s">
        <v>24</v>
      </c>
      <c r="AG55" s="15" t="s">
        <v>24</v>
      </c>
      <c r="AH55" s="15" t="s">
        <v>24</v>
      </c>
      <c r="AI55" s="15" t="s">
        <v>24</v>
      </c>
      <c r="AJ55" s="15" t="s">
        <v>24</v>
      </c>
      <c r="AK55" s="15" t="s">
        <v>24</v>
      </c>
      <c r="AL55" s="15" t="s">
        <v>24</v>
      </c>
      <c r="AM55" s="15" t="s">
        <v>24</v>
      </c>
      <c r="AN55" s="15" t="s">
        <v>24</v>
      </c>
      <c r="AO55" s="15" t="s">
        <v>24</v>
      </c>
      <c r="AP55" s="15" t="s">
        <v>24</v>
      </c>
      <c r="AQ55" s="15" t="s">
        <v>24</v>
      </c>
      <c r="AR55" s="15" t="s">
        <v>24</v>
      </c>
      <c r="AS55" s="15">
        <v>590.27200000000005</v>
      </c>
      <c r="AT55" s="15">
        <v>588.399</v>
      </c>
      <c r="AU55" s="15">
        <v>656.91300000000001</v>
      </c>
      <c r="AV55" s="15">
        <v>618.822</v>
      </c>
      <c r="AW55" s="15">
        <v>720.62400000000002</v>
      </c>
      <c r="AX55" s="15">
        <v>739.73699999999997</v>
      </c>
      <c r="AY55" s="15">
        <v>737.38300000000004</v>
      </c>
      <c r="AZ55" s="15">
        <v>800.78</v>
      </c>
      <c r="BA55" s="15">
        <v>853.78899999999999</v>
      </c>
      <c r="BB55" s="15">
        <v>879.447</v>
      </c>
      <c r="BC55" s="15">
        <v>943.59199999999998</v>
      </c>
      <c r="BD55" s="15">
        <v>1002.1469999999999</v>
      </c>
      <c r="BE55" s="59">
        <f>(BC55-BB55)/ABS(BB55)</f>
        <v>7.2937880281586015E-2</v>
      </c>
      <c r="BF55" s="60">
        <f>IF(AS55="…","…",(BC55/AS55)^(1/10)-1)</f>
        <v>4.8028774568820154E-2</v>
      </c>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row>
    <row r="56" spans="1:88" ht="13.5" hidden="1" outlineLevel="1" thickBot="1" x14ac:dyDescent="0.25">
      <c r="A56" s="22" t="s">
        <v>29</v>
      </c>
      <c r="B56" s="23" t="s">
        <v>14</v>
      </c>
      <c r="C56" s="22" t="s">
        <v>37</v>
      </c>
      <c r="D56" s="23" t="s">
        <v>31</v>
      </c>
      <c r="E56" s="24" t="s">
        <v>24</v>
      </c>
      <c r="F56" s="24" t="s">
        <v>24</v>
      </c>
      <c r="G56" s="24" t="s">
        <v>24</v>
      </c>
      <c r="H56" s="24" t="s">
        <v>24</v>
      </c>
      <c r="I56" s="24" t="s">
        <v>24</v>
      </c>
      <c r="J56" s="24" t="s">
        <v>24</v>
      </c>
      <c r="K56" s="24" t="s">
        <v>24</v>
      </c>
      <c r="L56" s="24" t="s">
        <v>24</v>
      </c>
      <c r="M56" s="24" t="s">
        <v>24</v>
      </c>
      <c r="N56" s="24" t="s">
        <v>24</v>
      </c>
      <c r="O56" s="24" t="s">
        <v>24</v>
      </c>
      <c r="P56" s="24" t="s">
        <v>24</v>
      </c>
      <c r="Q56" s="24" t="s">
        <v>24</v>
      </c>
      <c r="R56" s="24" t="s">
        <v>24</v>
      </c>
      <c r="S56" s="24" t="s">
        <v>24</v>
      </c>
      <c r="T56" s="24" t="s">
        <v>24</v>
      </c>
      <c r="U56" s="24" t="s">
        <v>24</v>
      </c>
      <c r="V56" s="24" t="s">
        <v>24</v>
      </c>
      <c r="W56" s="24" t="s">
        <v>24</v>
      </c>
      <c r="X56" s="24" t="s">
        <v>24</v>
      </c>
      <c r="Y56" s="24" t="s">
        <v>24</v>
      </c>
      <c r="Z56" s="24" t="s">
        <v>24</v>
      </c>
      <c r="AA56" s="24" t="s">
        <v>24</v>
      </c>
      <c r="AB56" s="24" t="s">
        <v>24</v>
      </c>
      <c r="AC56" s="24" t="s">
        <v>24</v>
      </c>
      <c r="AD56" s="24" t="s">
        <v>24</v>
      </c>
      <c r="AE56" s="24" t="s">
        <v>24</v>
      </c>
      <c r="AF56" s="24" t="s">
        <v>24</v>
      </c>
      <c r="AG56" s="24" t="s">
        <v>24</v>
      </c>
      <c r="AH56" s="24" t="s">
        <v>24</v>
      </c>
      <c r="AI56" s="24" t="s">
        <v>24</v>
      </c>
      <c r="AJ56" s="24" t="s">
        <v>24</v>
      </c>
      <c r="AK56" s="24" t="s">
        <v>24</v>
      </c>
      <c r="AL56" s="24" t="s">
        <v>24</v>
      </c>
      <c r="AM56" s="24" t="s">
        <v>24</v>
      </c>
      <c r="AN56" s="24" t="s">
        <v>24</v>
      </c>
      <c r="AO56" s="24" t="s">
        <v>24</v>
      </c>
      <c r="AP56" s="24" t="s">
        <v>24</v>
      </c>
      <c r="AQ56" s="24" t="s">
        <v>24</v>
      </c>
      <c r="AR56" s="24" t="s">
        <v>24</v>
      </c>
      <c r="AS56" s="24">
        <v>103320.8471906179</v>
      </c>
      <c r="AT56" s="24">
        <v>102831.00314575323</v>
      </c>
      <c r="AU56" s="24">
        <v>115572.30823363829</v>
      </c>
      <c r="AV56" s="24">
        <v>136004.83516483515</v>
      </c>
      <c r="AW56" s="24">
        <v>150789.7049591965</v>
      </c>
      <c r="AX56" s="24">
        <v>141441.10898661567</v>
      </c>
      <c r="AY56" s="24">
        <v>140346.9737342977</v>
      </c>
      <c r="AZ56" s="24">
        <v>146609.30062248258</v>
      </c>
      <c r="BA56" s="24">
        <v>149185.56701030929</v>
      </c>
      <c r="BB56" s="24">
        <v>167929.53981286995</v>
      </c>
      <c r="BC56" s="24">
        <v>184331.31470990428</v>
      </c>
      <c r="BD56" s="24">
        <v>166829.86515731647</v>
      </c>
      <c r="BE56" s="65">
        <f>(BC56-BB56)/ABS(BB56)</f>
        <v>9.7670576095852099E-2</v>
      </c>
      <c r="BF56" s="66">
        <f>IF(AS56="…","…",(BC56/AS56)^(1/10)-1)</f>
        <v>5.9597966610977826E-2</v>
      </c>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row>
    <row r="57" spans="1:88" ht="12.75" collapsed="1" x14ac:dyDescent="0.2">
      <c r="A57" s="25"/>
      <c r="B57" s="26"/>
      <c r="C57" s="25"/>
      <c r="D57" s="26"/>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row>
    <row r="58" spans="1:88" ht="12.75" x14ac:dyDescent="0.2">
      <c r="A58" s="25"/>
      <c r="B58" s="26"/>
      <c r="C58" s="25"/>
      <c r="D58" s="26"/>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7"/>
      <c r="AH58" s="27"/>
      <c r="AI58" s="27"/>
      <c r="AJ58" s="27"/>
      <c r="AK58" s="27"/>
      <c r="AL58" s="27"/>
      <c r="AM58" s="27"/>
      <c r="AN58" s="27"/>
      <c r="AO58" s="27"/>
      <c r="AP58" s="27"/>
      <c r="AQ58" s="27"/>
      <c r="AR58" s="27"/>
      <c r="AS58" s="27"/>
      <c r="AT58" s="27"/>
      <c r="AU58" s="27"/>
      <c r="AV58" s="27"/>
      <c r="AW58" s="27"/>
      <c r="AX58" s="27"/>
      <c r="AY58" s="27"/>
      <c r="AZ58" s="27"/>
      <c r="BA58" s="27"/>
      <c r="BB58" s="27"/>
      <c r="BC58" s="28"/>
      <c r="BD58" s="28"/>
      <c r="BE58" s="27"/>
      <c r="BF58" s="27"/>
    </row>
    <row r="59" spans="1:88" ht="12.75" x14ac:dyDescent="0.2">
      <c r="A59" s="25"/>
      <c r="B59" s="26"/>
      <c r="C59" s="25"/>
      <c r="D59" s="26"/>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7"/>
      <c r="AH59" s="27"/>
      <c r="AI59" s="27"/>
      <c r="AJ59" s="27"/>
      <c r="AK59" s="27"/>
      <c r="AL59" s="27"/>
      <c r="AM59" s="27"/>
      <c r="AN59" s="27"/>
      <c r="AO59" s="27"/>
      <c r="AP59" s="27"/>
      <c r="AQ59" s="27"/>
      <c r="AR59" s="27"/>
      <c r="AS59" s="27"/>
      <c r="AT59" s="27"/>
      <c r="AU59" s="27"/>
      <c r="AV59" s="27"/>
      <c r="AW59" s="27"/>
      <c r="AX59" s="27"/>
      <c r="AY59" s="27"/>
      <c r="AZ59" s="27"/>
      <c r="BA59" s="27"/>
      <c r="BB59" s="27"/>
      <c r="BC59" s="29"/>
      <c r="BD59" s="29"/>
      <c r="BE59" s="27"/>
      <c r="BF59" s="27"/>
    </row>
    <row r="60" spans="1:88" ht="12.75" x14ac:dyDescent="0.2">
      <c r="A60" s="25"/>
      <c r="B60" s="26"/>
      <c r="C60" s="25"/>
      <c r="D60" s="26"/>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row>
    <row r="61" spans="1:88" ht="12.75" x14ac:dyDescent="0.2">
      <c r="A61" s="25"/>
      <c r="B61" s="26"/>
      <c r="C61" s="25"/>
      <c r="D61" s="26"/>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row>
    <row r="62" spans="1:88" ht="12.75" x14ac:dyDescent="0.2">
      <c r="A62" s="25"/>
      <c r="B62" s="26"/>
      <c r="C62" s="25"/>
      <c r="D62" s="26"/>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row>
    <row r="63" spans="1:88" ht="12.75" x14ac:dyDescent="0.2">
      <c r="A63" s="25"/>
      <c r="B63" s="26"/>
      <c r="C63" s="25"/>
      <c r="D63" s="26"/>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row>
    <row r="64" spans="1:88" ht="12.75" x14ac:dyDescent="0.2">
      <c r="A64" s="25"/>
      <c r="B64" s="26"/>
      <c r="C64" s="25"/>
      <c r="D64" s="26"/>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row>
    <row r="65" spans="1:58" ht="12.75" x14ac:dyDescent="0.2">
      <c r="A65" s="25"/>
      <c r="B65" s="26"/>
      <c r="C65" s="25"/>
      <c r="D65" s="26"/>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row>
    <row r="66" spans="1:58" ht="12.75" x14ac:dyDescent="0.2">
      <c r="A66" s="25"/>
      <c r="B66" s="26"/>
      <c r="C66" s="25"/>
      <c r="D66" s="26"/>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row>
    <row r="67" spans="1:58" ht="12.75" x14ac:dyDescent="0.2">
      <c r="A67" s="25"/>
      <c r="B67" s="26"/>
      <c r="C67" s="25"/>
      <c r="D67" s="26"/>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row>
    <row r="68" spans="1:58" ht="12.75" x14ac:dyDescent="0.2">
      <c r="A68" s="25"/>
      <c r="B68" s="26"/>
      <c r="C68" s="25"/>
      <c r="D68" s="26"/>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row>
    <row r="69" spans="1:58" ht="12.75" x14ac:dyDescent="0.2">
      <c r="A69" s="25"/>
      <c r="B69" s="26"/>
      <c r="C69" s="25"/>
      <c r="D69" s="26"/>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row>
    <row r="70" spans="1:58" ht="12.75" x14ac:dyDescent="0.2">
      <c r="A70" s="30"/>
      <c r="B70" s="30"/>
      <c r="C70" s="30"/>
      <c r="D70" s="30"/>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row>
    <row r="71" spans="1:58" ht="12.75" x14ac:dyDescent="0.2">
      <c r="A71" s="30"/>
      <c r="B71" s="30"/>
      <c r="C71" s="30"/>
      <c r="D71" s="30"/>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row>
    <row r="72" spans="1:58" ht="12.75" x14ac:dyDescent="0.2">
      <c r="A72" s="30"/>
      <c r="B72" s="30"/>
      <c r="C72" s="30"/>
      <c r="D72" s="30"/>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row>
    <row r="73" spans="1:58" ht="12.75" x14ac:dyDescent="0.2">
      <c r="A73" s="30"/>
      <c r="B73" s="30"/>
      <c r="C73" s="30"/>
      <c r="D73" s="30"/>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row>
    <row r="74" spans="1:58" ht="12.75" x14ac:dyDescent="0.2">
      <c r="A74" s="30"/>
      <c r="B74" s="30"/>
      <c r="C74" s="30"/>
      <c r="D74" s="30"/>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row>
    <row r="75" spans="1:58" ht="12.75" x14ac:dyDescent="0.2">
      <c r="A75" s="30"/>
      <c r="B75" s="30"/>
      <c r="C75" s="30"/>
      <c r="D75" s="30"/>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row>
    <row r="76" spans="1:58" ht="12.75" x14ac:dyDescent="0.2">
      <c r="A76" s="30"/>
      <c r="B76" s="30"/>
      <c r="C76" s="30"/>
      <c r="D76" s="30"/>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row>
    <row r="77" spans="1:58" ht="12.75" x14ac:dyDescent="0.2">
      <c r="A77" s="30"/>
      <c r="B77" s="30"/>
      <c r="C77" s="30"/>
      <c r="D77" s="30"/>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row>
    <row r="78" spans="1:58" ht="12.75" x14ac:dyDescent="0.2">
      <c r="A78" s="30"/>
      <c r="B78" s="30"/>
      <c r="C78" s="30"/>
      <c r="D78" s="30"/>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row>
    <row r="79" spans="1:58" ht="12.75" x14ac:dyDescent="0.2">
      <c r="A79" s="30"/>
      <c r="B79" s="30"/>
      <c r="C79" s="30"/>
      <c r="D79" s="30"/>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row>
    <row r="80" spans="1:58" ht="12.75" x14ac:dyDescent="0.2">
      <c r="A80" s="30"/>
      <c r="B80" s="30"/>
      <c r="C80" s="30"/>
      <c r="D80" s="30"/>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row>
    <row r="81" spans="1:58" ht="12.75" x14ac:dyDescent="0.2">
      <c r="A81" s="30"/>
      <c r="B81" s="30"/>
      <c r="C81" s="30"/>
      <c r="D81" s="30"/>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row>
    <row r="82" spans="1:58" ht="12.75" x14ac:dyDescent="0.2">
      <c r="A82" s="30"/>
      <c r="B82" s="30"/>
      <c r="C82" s="30"/>
      <c r="D82" s="30"/>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row>
    <row r="83" spans="1:58" ht="12.75" x14ac:dyDescent="0.2">
      <c r="A83" s="30"/>
      <c r="B83" s="30"/>
      <c r="C83" s="30"/>
      <c r="D83" s="30"/>
    </row>
    <row r="84" spans="1:58" ht="54" customHeight="1" x14ac:dyDescent="0.15">
      <c r="A84" s="75" t="s">
        <v>44</v>
      </c>
      <c r="B84" s="75"/>
      <c r="C84" s="75" t="s">
        <v>45</v>
      </c>
      <c r="D84" s="75"/>
    </row>
    <row r="85" spans="1:58" ht="15.75" customHeight="1" x14ac:dyDescent="0.2">
      <c r="A85" s="30"/>
      <c r="B85" s="31"/>
      <c r="C85" s="30"/>
      <c r="D85" s="31"/>
    </row>
    <row r="86" spans="1:58" ht="15.75" customHeight="1" x14ac:dyDescent="0.2">
      <c r="A86" s="30"/>
      <c r="B86" s="31"/>
      <c r="C86" s="30"/>
      <c r="D86" s="31"/>
    </row>
    <row r="87" spans="1:58" ht="15.75" customHeight="1" x14ac:dyDescent="0.2">
      <c r="A87" s="30"/>
      <c r="B87" s="31"/>
      <c r="C87" s="30"/>
      <c r="D87" s="31"/>
    </row>
    <row r="88" spans="1:58" ht="15.75" customHeight="1" x14ac:dyDescent="0.2">
      <c r="A88" s="30"/>
      <c r="B88" s="30"/>
      <c r="C88" s="30"/>
      <c r="D88" s="30"/>
    </row>
    <row r="89" spans="1:58" ht="15.75" customHeight="1" x14ac:dyDescent="0.2">
      <c r="A89" s="30"/>
      <c r="B89" s="30"/>
      <c r="C89" s="30"/>
      <c r="D89" s="30"/>
    </row>
    <row r="90" spans="1:58" ht="15.75" customHeight="1" x14ac:dyDescent="0.2">
      <c r="A90" s="30"/>
      <c r="B90" s="30"/>
      <c r="C90" s="30"/>
      <c r="D90" s="30"/>
    </row>
    <row r="91" spans="1:58" ht="15.75" customHeight="1" x14ac:dyDescent="0.2">
      <c r="A91" s="30"/>
      <c r="B91" s="30"/>
      <c r="C91" s="30"/>
      <c r="D91" s="30"/>
    </row>
    <row r="92" spans="1:58" ht="15.75" customHeight="1" x14ac:dyDescent="0.2">
      <c r="A92" s="30"/>
      <c r="B92" s="30"/>
      <c r="C92" s="30"/>
      <c r="D92" s="30"/>
    </row>
    <row r="93" spans="1:58" ht="15.75" customHeight="1" x14ac:dyDescent="0.2">
      <c r="A93" s="30"/>
      <c r="B93" s="30"/>
      <c r="C93" s="30"/>
      <c r="D93" s="30"/>
    </row>
    <row r="94" spans="1:58" ht="15.75" customHeight="1" x14ac:dyDescent="0.2">
      <c r="A94" s="30"/>
      <c r="B94" s="30"/>
      <c r="C94" s="30"/>
      <c r="D94" s="30"/>
    </row>
    <row r="95" spans="1:58" ht="15.75" customHeight="1" x14ac:dyDescent="0.2">
      <c r="A95" s="30"/>
      <c r="B95" s="30"/>
      <c r="C95" s="30"/>
      <c r="D95" s="30"/>
    </row>
    <row r="96" spans="1:58" ht="15.75" customHeight="1" x14ac:dyDescent="0.2">
      <c r="A96" s="30"/>
      <c r="B96" s="30"/>
      <c r="C96" s="30"/>
      <c r="D96" s="30"/>
    </row>
    <row r="97" spans="1:12" ht="15.75" customHeight="1" x14ac:dyDescent="0.2">
      <c r="A97" s="30"/>
      <c r="B97" s="30"/>
      <c r="C97" s="30"/>
      <c r="D97" s="30"/>
    </row>
    <row r="98" spans="1:12" ht="15.75" customHeight="1" x14ac:dyDescent="0.2">
      <c r="A98" s="30"/>
      <c r="B98" s="30"/>
      <c r="C98" s="30"/>
      <c r="D98" s="30"/>
    </row>
    <row r="99" spans="1:12" ht="15.75" customHeight="1" x14ac:dyDescent="0.2">
      <c r="A99" s="30"/>
      <c r="B99" s="30"/>
      <c r="C99" s="30"/>
      <c r="D99" s="30"/>
    </row>
    <row r="100" spans="1:12" ht="15.75" customHeight="1" x14ac:dyDescent="0.2">
      <c r="A100" s="30"/>
      <c r="B100" s="30"/>
      <c r="C100" s="30"/>
      <c r="D100" s="30"/>
    </row>
    <row r="101" spans="1:12" ht="58.9" customHeight="1" x14ac:dyDescent="0.15">
      <c r="A101" s="75" t="s">
        <v>41</v>
      </c>
      <c r="B101" s="75"/>
      <c r="C101" s="75" t="s">
        <v>40</v>
      </c>
      <c r="D101" s="75"/>
      <c r="G101" s="1"/>
      <c r="H101" s="1"/>
      <c r="I101" s="1"/>
      <c r="J101" s="1"/>
      <c r="K101" s="1"/>
      <c r="L101" s="1"/>
    </row>
    <row r="102" spans="1:12" ht="18" x14ac:dyDescent="0.15">
      <c r="A102" s="32"/>
      <c r="B102" s="32"/>
      <c r="C102" s="32"/>
      <c r="D102" s="32"/>
      <c r="G102" s="1"/>
      <c r="H102" s="1"/>
      <c r="I102" s="1"/>
      <c r="J102" s="1"/>
      <c r="K102" s="1"/>
      <c r="L102" s="1"/>
    </row>
    <row r="103" spans="1:12" ht="18" x14ac:dyDescent="0.15">
      <c r="A103" s="32"/>
      <c r="B103" s="32"/>
      <c r="C103" s="32"/>
      <c r="D103" s="32"/>
      <c r="G103" s="1"/>
      <c r="H103" s="1"/>
      <c r="I103" s="1"/>
      <c r="J103" s="1"/>
      <c r="K103" s="1"/>
      <c r="L103" s="1"/>
    </row>
    <row r="104" spans="1:12" ht="18" x14ac:dyDescent="0.15">
      <c r="A104" s="32"/>
      <c r="B104" s="32"/>
      <c r="C104" s="32"/>
      <c r="D104" s="32"/>
      <c r="G104" s="1"/>
      <c r="H104" s="1"/>
      <c r="I104" s="1"/>
      <c r="J104" s="1"/>
      <c r="K104" s="1"/>
      <c r="L104" s="1"/>
    </row>
    <row r="105" spans="1:12" ht="18" x14ac:dyDescent="0.15">
      <c r="A105" s="32"/>
      <c r="B105" s="32"/>
      <c r="C105" s="32"/>
      <c r="D105" s="32"/>
      <c r="G105" s="1"/>
      <c r="H105" s="1"/>
      <c r="I105" s="1"/>
      <c r="J105" s="1"/>
      <c r="K105" s="1"/>
      <c r="L105" s="1"/>
    </row>
    <row r="106" spans="1:12" ht="18" x14ac:dyDescent="0.15">
      <c r="A106" s="32"/>
      <c r="B106" s="32"/>
      <c r="C106" s="32"/>
      <c r="D106" s="32"/>
      <c r="G106" s="1"/>
      <c r="H106" s="1"/>
      <c r="I106" s="1"/>
      <c r="J106" s="1"/>
      <c r="K106" s="1"/>
      <c r="L106" s="1"/>
    </row>
    <row r="107" spans="1:12" ht="18" x14ac:dyDescent="0.15">
      <c r="A107" s="32"/>
      <c r="B107" s="32"/>
      <c r="C107" s="32"/>
      <c r="D107" s="32"/>
      <c r="G107" s="1"/>
      <c r="H107" s="1"/>
      <c r="I107" s="1"/>
      <c r="J107" s="1"/>
      <c r="K107" s="1"/>
      <c r="L107" s="1"/>
    </row>
    <row r="108" spans="1:12" ht="18" x14ac:dyDescent="0.15">
      <c r="A108" s="32"/>
      <c r="B108" s="32"/>
      <c r="C108" s="32"/>
      <c r="D108" s="32"/>
      <c r="G108" s="1"/>
      <c r="H108" s="1"/>
      <c r="I108" s="1"/>
      <c r="J108" s="1"/>
      <c r="K108" s="1"/>
      <c r="L108" s="1"/>
    </row>
    <row r="109" spans="1:12" ht="18" x14ac:dyDescent="0.15">
      <c r="A109" s="32"/>
      <c r="B109" s="32"/>
      <c r="C109" s="32"/>
      <c r="D109" s="32"/>
      <c r="G109" s="1"/>
      <c r="H109" s="1"/>
      <c r="I109" s="1"/>
      <c r="J109" s="1"/>
      <c r="K109" s="1"/>
      <c r="L109" s="1"/>
    </row>
    <row r="110" spans="1:12" ht="18" x14ac:dyDescent="0.15">
      <c r="A110" s="32"/>
      <c r="B110" s="32"/>
      <c r="C110" s="32"/>
      <c r="D110" s="32"/>
      <c r="G110" s="1"/>
      <c r="H110" s="1"/>
      <c r="I110" s="1"/>
      <c r="J110" s="1"/>
      <c r="K110" s="1"/>
      <c r="L110" s="1"/>
    </row>
    <row r="111" spans="1:12" ht="18" x14ac:dyDescent="0.15">
      <c r="A111" s="32"/>
      <c r="B111" s="32"/>
      <c r="C111" s="32"/>
      <c r="D111" s="32"/>
      <c r="G111" s="1"/>
      <c r="H111" s="1"/>
      <c r="I111" s="1"/>
      <c r="J111" s="1"/>
      <c r="K111" s="1"/>
      <c r="L111" s="1"/>
    </row>
    <row r="112" spans="1:12" x14ac:dyDescent="0.15">
      <c r="G112" s="1"/>
      <c r="H112" s="1"/>
      <c r="I112" s="1"/>
      <c r="J112" s="1"/>
      <c r="K112" s="1"/>
      <c r="L112" s="1"/>
    </row>
    <row r="113" spans="1:58" x14ac:dyDescent="0.15">
      <c r="G113" s="1"/>
      <c r="H113" s="1"/>
      <c r="I113" s="1"/>
      <c r="J113" s="1"/>
      <c r="K113" s="1"/>
      <c r="L113" s="1"/>
    </row>
    <row r="114" spans="1:58" x14ac:dyDescent="0.15">
      <c r="G114" s="1"/>
      <c r="H114" s="1"/>
      <c r="I114" s="1"/>
      <c r="J114" s="1"/>
      <c r="K114" s="1"/>
      <c r="L114" s="1"/>
    </row>
    <row r="115" spans="1:58" x14ac:dyDescent="0.15">
      <c r="G115" s="1"/>
      <c r="H115" s="1"/>
      <c r="I115" s="1"/>
      <c r="J115" s="1"/>
      <c r="K115" s="1"/>
      <c r="L115" s="1"/>
    </row>
    <row r="116" spans="1:58" x14ac:dyDescent="0.15">
      <c r="G116" s="1"/>
      <c r="H116" s="1"/>
      <c r="I116" s="1"/>
      <c r="J116" s="1"/>
      <c r="K116" s="1"/>
      <c r="L116" s="1"/>
    </row>
    <row r="118" spans="1:58" ht="18" x14ac:dyDescent="0.2">
      <c r="A118" s="3"/>
      <c r="B118" s="3"/>
      <c r="C118" s="3"/>
      <c r="D118" s="3"/>
      <c r="AA118" s="5">
        <v>1992</v>
      </c>
      <c r="AB118" s="5">
        <v>1993</v>
      </c>
      <c r="AC118" s="5">
        <v>1994</v>
      </c>
      <c r="AD118" s="5">
        <v>1995</v>
      </c>
      <c r="AE118" s="5">
        <v>1996</v>
      </c>
      <c r="AF118" s="5">
        <v>1997</v>
      </c>
      <c r="AG118" s="5">
        <v>1998</v>
      </c>
      <c r="AH118" s="5">
        <v>1999</v>
      </c>
      <c r="AI118" s="5">
        <v>2000</v>
      </c>
      <c r="AJ118" s="5">
        <v>2001</v>
      </c>
      <c r="AK118" s="5">
        <v>2002</v>
      </c>
      <c r="AL118" s="5">
        <v>2003</v>
      </c>
      <c r="AM118" s="5">
        <v>2004</v>
      </c>
      <c r="AN118" s="5">
        <v>2005</v>
      </c>
      <c r="AO118" s="5">
        <v>2006</v>
      </c>
      <c r="AP118" s="5">
        <v>2007</v>
      </c>
      <c r="AQ118" s="5">
        <v>2008</v>
      </c>
      <c r="AR118" s="5">
        <v>2009</v>
      </c>
      <c r="AS118" s="5">
        <v>2010</v>
      </c>
      <c r="AT118" s="5">
        <v>2011</v>
      </c>
      <c r="AU118" s="5">
        <v>2012</v>
      </c>
      <c r="AV118" s="5">
        <v>2013</v>
      </c>
      <c r="AW118" s="5">
        <v>2014</v>
      </c>
      <c r="AX118" s="5">
        <v>2015</v>
      </c>
      <c r="AY118" s="5">
        <v>2016</v>
      </c>
      <c r="AZ118" s="5">
        <v>2017</v>
      </c>
      <c r="BA118" s="5">
        <v>2018</v>
      </c>
      <c r="BB118" s="5">
        <v>2019</v>
      </c>
      <c r="BC118" s="5">
        <v>2020</v>
      </c>
      <c r="BD118" s="5">
        <v>2021</v>
      </c>
      <c r="BE118" s="21"/>
      <c r="BF118" s="21"/>
    </row>
    <row r="119" spans="1:58" ht="12.75" x14ac:dyDescent="0.2">
      <c r="A119" s="76" t="s">
        <v>2</v>
      </c>
      <c r="B119" s="77"/>
      <c r="C119" s="76" t="s">
        <v>1</v>
      </c>
      <c r="D119" s="77"/>
      <c r="E119" s="33"/>
      <c r="F119" s="33"/>
      <c r="G119" s="34"/>
      <c r="H119" s="34"/>
      <c r="I119" s="34"/>
      <c r="J119" s="34"/>
      <c r="K119" s="34"/>
      <c r="L119" s="34"/>
      <c r="M119" s="34"/>
      <c r="N119" s="34"/>
      <c r="O119" s="34"/>
      <c r="P119" s="34"/>
      <c r="Q119" s="34"/>
      <c r="R119" s="34"/>
      <c r="S119" s="34"/>
      <c r="T119" s="34"/>
      <c r="U119" s="34"/>
      <c r="V119" s="34"/>
      <c r="W119" s="34"/>
      <c r="X119" s="34"/>
      <c r="Y119" s="34"/>
      <c r="Z119" s="34"/>
      <c r="AA119" s="35">
        <f t="shared" ref="AA119:AZ119" si="83">IF(AA3=" ",,AA3)</f>
        <v>3431369</v>
      </c>
      <c r="AB119" s="35">
        <f t="shared" si="83"/>
        <v>3383979.9529983681</v>
      </c>
      <c r="AC119" s="35">
        <f t="shared" si="83"/>
        <v>3239355</v>
      </c>
      <c r="AD119" s="35">
        <f t="shared" si="83"/>
        <v>3190000</v>
      </c>
      <c r="AE119" s="35">
        <f t="shared" si="83"/>
        <v>3147504</v>
      </c>
      <c r="AF119" s="35">
        <f t="shared" si="83"/>
        <v>3144000</v>
      </c>
      <c r="AG119" s="35">
        <f t="shared" si="83"/>
        <v>3139676</v>
      </c>
      <c r="AH119" s="35">
        <f t="shared" si="83"/>
        <v>3180000</v>
      </c>
      <c r="AI119" s="35">
        <f t="shared" si="83"/>
        <v>3226004</v>
      </c>
      <c r="AJ119" s="35">
        <f t="shared" si="83"/>
        <v>3306000</v>
      </c>
      <c r="AK119" s="35">
        <f t="shared" si="83"/>
        <v>3267378</v>
      </c>
      <c r="AL119" s="35">
        <f t="shared" si="83"/>
        <v>3340000</v>
      </c>
      <c r="AM119" s="35">
        <f t="shared" si="83"/>
        <v>3213551</v>
      </c>
      <c r="AN119" s="35">
        <f t="shared" si="83"/>
        <v>3311433</v>
      </c>
      <c r="AO119" s="35">
        <f t="shared" si="83"/>
        <v>3431851</v>
      </c>
      <c r="AP119" s="35">
        <f t="shared" si="83"/>
        <v>3545571</v>
      </c>
      <c r="AQ119" s="35">
        <f t="shared" si="83"/>
        <v>3651984</v>
      </c>
      <c r="AR119" s="35">
        <f t="shared" si="83"/>
        <v>3643340</v>
      </c>
      <c r="AS119" s="35">
        <f t="shared" si="83"/>
        <v>3696045</v>
      </c>
      <c r="AT119" s="35">
        <f t="shared" si="83"/>
        <v>3787263</v>
      </c>
      <c r="AU119" s="35">
        <f t="shared" si="83"/>
        <v>3858803</v>
      </c>
      <c r="AV119" s="35">
        <f t="shared" si="83"/>
        <v>3932187</v>
      </c>
      <c r="AW119" s="35">
        <f t="shared" si="83"/>
        <v>4000077</v>
      </c>
      <c r="AX119" s="35">
        <f t="shared" si="83"/>
        <v>4068196</v>
      </c>
      <c r="AY119" s="35">
        <f t="shared" si="83"/>
        <v>4090508</v>
      </c>
      <c r="AZ119" s="35">
        <f t="shared" si="83"/>
        <v>4177769</v>
      </c>
      <c r="BA119" s="35">
        <f t="shared" ref="BA119:BB119" si="84">IF(BA3=" ",,BA3)</f>
        <v>4245569</v>
      </c>
      <c r="BB119" s="35">
        <f t="shared" si="84"/>
        <v>4343703</v>
      </c>
      <c r="BC119" s="35">
        <f t="shared" ref="BC119:BD119" si="85">IF(BC3=" ",,BC3)</f>
        <v>4401466</v>
      </c>
      <c r="BD119" s="35">
        <f t="shared" si="85"/>
        <v>4477775</v>
      </c>
      <c r="BE119" s="15"/>
      <c r="BF119" s="15"/>
    </row>
    <row r="120" spans="1:58" ht="12.75" x14ac:dyDescent="0.2">
      <c r="A120" s="80" t="s">
        <v>36</v>
      </c>
      <c r="B120" s="81"/>
      <c r="C120" s="80" t="s">
        <v>35</v>
      </c>
      <c r="D120" s="81"/>
      <c r="E120" s="33"/>
      <c r="F120" s="33"/>
      <c r="G120" s="34"/>
      <c r="H120" s="34"/>
      <c r="I120" s="34"/>
      <c r="J120" s="34"/>
      <c r="K120" s="34"/>
      <c r="L120" s="34"/>
      <c r="M120" s="34"/>
      <c r="N120" s="34"/>
      <c r="O120" s="34"/>
      <c r="P120" s="34"/>
      <c r="Q120" s="34"/>
      <c r="R120" s="34"/>
      <c r="S120" s="34"/>
      <c r="T120" s="34"/>
      <c r="U120" s="34"/>
      <c r="V120" s="34"/>
      <c r="W120" s="34"/>
      <c r="X120" s="34"/>
      <c r="Y120" s="34"/>
      <c r="Z120" s="34"/>
      <c r="AA120" s="20">
        <v>100</v>
      </c>
      <c r="AB120" s="20">
        <f>100/$AA$119*AB119</f>
        <v>98.618946344691224</v>
      </c>
      <c r="AC120" s="20">
        <f t="shared" ref="AC120:AT120" si="86">100/$AA$119*AC119</f>
        <v>94.404157640871617</v>
      </c>
      <c r="AD120" s="20">
        <f t="shared" si="86"/>
        <v>92.965810438923938</v>
      </c>
      <c r="AE120" s="20">
        <f t="shared" si="86"/>
        <v>91.727354300863581</v>
      </c>
      <c r="AF120" s="20">
        <f t="shared" si="86"/>
        <v>91.625237623817199</v>
      </c>
      <c r="AG120" s="20">
        <f t="shared" si="86"/>
        <v>91.499223779197166</v>
      </c>
      <c r="AH120" s="20">
        <f t="shared" si="86"/>
        <v>92.674381566074644</v>
      </c>
      <c r="AI120" s="20">
        <f>100/$AA$119*AI119</f>
        <v>94.015070952730525</v>
      </c>
      <c r="AJ120" s="20">
        <f t="shared" si="86"/>
        <v>96.346385363975713</v>
      </c>
      <c r="AK120" s="20">
        <f t="shared" si="86"/>
        <v>95.220828771257189</v>
      </c>
      <c r="AL120" s="20">
        <f t="shared" si="86"/>
        <v>97.337243531663304</v>
      </c>
      <c r="AM120" s="20">
        <f t="shared" si="86"/>
        <v>93.652154577371306</v>
      </c>
      <c r="AN120" s="20">
        <f t="shared" si="86"/>
        <v>96.504718670594741</v>
      </c>
      <c r="AO120" s="20">
        <f t="shared" si="86"/>
        <v>100.01404687167133</v>
      </c>
      <c r="AP120" s="20">
        <f t="shared" si="86"/>
        <v>103.32817601371347</v>
      </c>
      <c r="AQ120" s="20">
        <f t="shared" si="86"/>
        <v>106.42935807836464</v>
      </c>
      <c r="AR120" s="20">
        <f t="shared" si="86"/>
        <v>106.17744696067371</v>
      </c>
      <c r="AS120" s="20">
        <f t="shared" si="86"/>
        <v>107.7134228350259</v>
      </c>
      <c r="AT120" s="20">
        <f t="shared" si="86"/>
        <v>110.37177872738256</v>
      </c>
      <c r="AU120" s="20">
        <f t="shared" ref="AU120:AV120" si="87">100/$AA$119*AU119</f>
        <v>112.45666088374639</v>
      </c>
      <c r="AV120" s="20">
        <f t="shared" si="87"/>
        <v>114.59528252426364</v>
      </c>
      <c r="AW120" s="20">
        <f t="shared" ref="AW120:AX120" si="88">100/$AA$119*AW119</f>
        <v>116.57379314203747</v>
      </c>
      <c r="AX120" s="20">
        <f t="shared" si="88"/>
        <v>118.55897748099956</v>
      </c>
      <c r="AY120" s="20">
        <f t="shared" ref="AY120:AZ120" si="89">100/$AA$119*AY119</f>
        <v>119.2092135821009</v>
      </c>
      <c r="AZ120" s="20">
        <f t="shared" si="89"/>
        <v>121.7522510694711</v>
      </c>
      <c r="BA120" s="20">
        <f t="shared" ref="BA120:BB120" si="90">100/$AA$119*BA119</f>
        <v>123.7281388273893</v>
      </c>
      <c r="BB120" s="20">
        <f t="shared" si="90"/>
        <v>126.58804692820853</v>
      </c>
      <c r="BC120" s="20">
        <f t="shared" ref="BC120:BD120" si="91">100/$AA$119*BC119</f>
        <v>128.27142752644789</v>
      </c>
      <c r="BD120" s="20">
        <f t="shared" si="91"/>
        <v>130.49529211227355</v>
      </c>
      <c r="BE120" s="15"/>
      <c r="BF120" s="15"/>
    </row>
    <row r="121" spans="1:58" ht="26.25" customHeight="1" x14ac:dyDescent="0.2">
      <c r="A121" s="78" t="s">
        <v>4</v>
      </c>
      <c r="B121" s="79"/>
      <c r="C121" s="78" t="s">
        <v>3</v>
      </c>
      <c r="D121" s="79"/>
      <c r="E121" s="33"/>
      <c r="F121" s="33"/>
      <c r="G121" s="34"/>
      <c r="H121" s="34"/>
      <c r="I121" s="34"/>
      <c r="J121" s="34"/>
      <c r="K121" s="34"/>
      <c r="L121" s="34"/>
      <c r="M121" s="34"/>
      <c r="N121" s="34"/>
      <c r="O121" s="34"/>
      <c r="P121" s="34"/>
      <c r="Q121" s="34"/>
      <c r="R121" s="34"/>
      <c r="S121" s="34"/>
      <c r="T121" s="34"/>
      <c r="U121" s="34"/>
      <c r="V121" s="34"/>
      <c r="W121" s="34"/>
      <c r="X121" s="34"/>
      <c r="Y121" s="34"/>
      <c r="Z121" s="34"/>
      <c r="AA121" s="36">
        <f t="shared" ref="AA121:AZ121" si="92">IF(AA4=" ",,AA4)</f>
        <v>13689</v>
      </c>
      <c r="AB121" s="36">
        <f t="shared" si="92"/>
        <v>13263.383391880068</v>
      </c>
      <c r="AC121" s="36">
        <f t="shared" si="92"/>
        <v>12851</v>
      </c>
      <c r="AD121" s="36">
        <f t="shared" si="92"/>
        <v>12200</v>
      </c>
      <c r="AE121" s="36">
        <f t="shared" si="92"/>
        <v>11513</v>
      </c>
      <c r="AF121" s="36">
        <f t="shared" si="92"/>
        <v>6619.5527039219205</v>
      </c>
      <c r="AG121" s="36">
        <f t="shared" si="92"/>
        <v>3806</v>
      </c>
      <c r="AH121" s="36">
        <f t="shared" si="92"/>
        <v>3612</v>
      </c>
      <c r="AI121" s="36">
        <f t="shared" si="92"/>
        <v>3418</v>
      </c>
      <c r="AJ121" s="36">
        <f t="shared" si="92"/>
        <v>3294</v>
      </c>
      <c r="AK121" s="36">
        <f t="shared" si="92"/>
        <v>3170</v>
      </c>
      <c r="AL121" s="36">
        <f t="shared" si="92"/>
        <v>3052.5</v>
      </c>
      <c r="AM121" s="36">
        <f t="shared" si="92"/>
        <v>2935</v>
      </c>
      <c r="AN121" s="36">
        <f t="shared" si="92"/>
        <v>2770</v>
      </c>
      <c r="AO121" s="36">
        <f t="shared" si="92"/>
        <v>2668</v>
      </c>
      <c r="AP121" s="36">
        <f t="shared" si="92"/>
        <v>2543</v>
      </c>
      <c r="AQ121" s="36">
        <f t="shared" si="92"/>
        <v>2435</v>
      </c>
      <c r="AR121" s="36">
        <f t="shared" si="92"/>
        <v>2351</v>
      </c>
      <c r="AS121" s="36">
        <f t="shared" si="92"/>
        <v>2265</v>
      </c>
      <c r="AT121" s="36">
        <f t="shared" si="92"/>
        <v>2191</v>
      </c>
      <c r="AU121" s="36">
        <f t="shared" si="92"/>
        <v>2073</v>
      </c>
      <c r="AV121" s="36">
        <f t="shared" si="92"/>
        <v>1957</v>
      </c>
      <c r="AW121" s="36">
        <f t="shared" si="92"/>
        <v>1866</v>
      </c>
      <c r="AX121" s="36">
        <f t="shared" si="92"/>
        <v>1782</v>
      </c>
      <c r="AY121" s="36">
        <f t="shared" si="92"/>
        <v>1713</v>
      </c>
      <c r="AZ121" s="36">
        <f t="shared" si="92"/>
        <v>1643</v>
      </c>
      <c r="BA121" s="36">
        <f t="shared" ref="BA121:BB121" si="93">IF(BA4=" ",,BA4)</f>
        <v>1562</v>
      </c>
      <c r="BB121" s="36">
        <f t="shared" si="93"/>
        <v>1491</v>
      </c>
      <c r="BC121" s="36">
        <f t="shared" ref="BC121:BD121" si="94">IF(BC4=" ",,BC4)</f>
        <v>1434</v>
      </c>
      <c r="BD121" s="36">
        <f t="shared" si="94"/>
        <v>1389</v>
      </c>
      <c r="BE121" s="37"/>
      <c r="BF121" s="37"/>
    </row>
    <row r="122" spans="1:58" ht="12.75" x14ac:dyDescent="0.2">
      <c r="A122" s="73" t="s">
        <v>12</v>
      </c>
      <c r="B122" s="74"/>
      <c r="C122" s="73" t="s">
        <v>5</v>
      </c>
      <c r="D122" s="74"/>
      <c r="E122" s="33"/>
      <c r="F122" s="33"/>
      <c r="G122" s="34"/>
      <c r="H122" s="34"/>
      <c r="I122" s="34"/>
      <c r="J122" s="34"/>
      <c r="K122" s="34"/>
      <c r="L122" s="34"/>
      <c r="M122" s="34"/>
      <c r="N122" s="34"/>
      <c r="O122" s="34"/>
      <c r="P122" s="34"/>
      <c r="Q122" s="34"/>
      <c r="R122" s="34"/>
      <c r="S122" s="34"/>
      <c r="T122" s="34"/>
      <c r="U122" s="34"/>
      <c r="V122" s="34"/>
      <c r="W122" s="34"/>
      <c r="X122" s="34"/>
      <c r="Y122" s="34"/>
      <c r="Z122" s="34"/>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row>
    <row r="123" spans="1:58" ht="12.75" x14ac:dyDescent="0.2">
      <c r="A123" s="16" t="s">
        <v>13</v>
      </c>
      <c r="B123" s="39"/>
      <c r="C123" s="16" t="s">
        <v>0</v>
      </c>
      <c r="D123" s="40"/>
      <c r="E123" s="33"/>
      <c r="F123" s="33"/>
      <c r="G123" s="34"/>
      <c r="H123" s="34"/>
      <c r="I123" s="34"/>
      <c r="J123" s="34"/>
      <c r="K123" s="34"/>
      <c r="L123" s="34"/>
      <c r="M123" s="34"/>
      <c r="N123" s="34"/>
      <c r="O123" s="34"/>
      <c r="P123" s="34"/>
      <c r="Q123" s="34"/>
      <c r="R123" s="34"/>
      <c r="S123" s="34"/>
      <c r="T123" s="34"/>
      <c r="U123" s="34"/>
      <c r="V123" s="34"/>
      <c r="W123" s="34"/>
      <c r="X123" s="34"/>
      <c r="Y123" s="34"/>
      <c r="Z123" s="34"/>
      <c r="AA123" s="37">
        <f>AA6</f>
        <v>312325</v>
      </c>
      <c r="AB123" s="37">
        <f>(AA6+AC6)/2</f>
        <v>320058.5</v>
      </c>
      <c r="AC123" s="37">
        <f>AC6</f>
        <v>327792</v>
      </c>
      <c r="AD123" s="37">
        <f>(AC6+AE6)/2</f>
        <v>340185.5</v>
      </c>
      <c r="AE123" s="37">
        <f>AE6</f>
        <v>352579</v>
      </c>
      <c r="AF123" s="37">
        <f>(AE6+AG6)/2</f>
        <v>365830</v>
      </c>
      <c r="AG123" s="37">
        <f>AG6</f>
        <v>379081</v>
      </c>
      <c r="AH123" s="37">
        <f>(AG6+AI6)/2</f>
        <v>396080.5</v>
      </c>
      <c r="AI123" s="37">
        <f>AI6</f>
        <v>413080</v>
      </c>
      <c r="AJ123" s="37">
        <f>(AI6+AK6)/2</f>
        <v>425192</v>
      </c>
      <c r="AK123" s="37">
        <f>AK6</f>
        <v>437304</v>
      </c>
      <c r="AL123" s="37">
        <f>(AK6+AM6)/2</f>
        <v>455437</v>
      </c>
      <c r="AM123" s="37">
        <f t="shared" ref="AM123:AZ123" si="95">AM6</f>
        <v>473570</v>
      </c>
      <c r="AN123" s="37">
        <f t="shared" si="95"/>
        <v>488218</v>
      </c>
      <c r="AO123" s="37">
        <f t="shared" si="95"/>
        <v>507256</v>
      </c>
      <c r="AP123" s="37">
        <f t="shared" si="95"/>
        <v>528866</v>
      </c>
      <c r="AQ123" s="37">
        <f t="shared" si="95"/>
        <v>553378</v>
      </c>
      <c r="AR123" s="37">
        <f t="shared" si="95"/>
        <v>577165</v>
      </c>
      <c r="AS123" s="37">
        <f t="shared" si="95"/>
        <v>599856</v>
      </c>
      <c r="AT123" s="37">
        <f t="shared" si="95"/>
        <v>621780</v>
      </c>
      <c r="AU123" s="37">
        <f t="shared" si="95"/>
        <v>645702</v>
      </c>
      <c r="AV123" s="37">
        <f t="shared" si="95"/>
        <v>670411</v>
      </c>
      <c r="AW123" s="37">
        <f t="shared" si="95"/>
        <v>696176</v>
      </c>
      <c r="AX123" s="37">
        <f t="shared" si="95"/>
        <v>720815</v>
      </c>
      <c r="AY123" s="37">
        <f t="shared" si="95"/>
        <v>744977</v>
      </c>
      <c r="AZ123" s="37">
        <f t="shared" si="95"/>
        <v>773299</v>
      </c>
      <c r="BA123" s="37">
        <f t="shared" ref="BA123:BB123" si="96">BA6</f>
        <v>798554</v>
      </c>
      <c r="BB123" s="37">
        <f t="shared" si="96"/>
        <v>819887</v>
      </c>
      <c r="BC123" s="37">
        <f t="shared" ref="BC123:BD123" si="97">BC6</f>
        <v>842357</v>
      </c>
      <c r="BD123" s="37">
        <f t="shared" si="97"/>
        <v>869722</v>
      </c>
      <c r="BE123" s="37"/>
      <c r="BF123" s="37"/>
    </row>
    <row r="124" spans="1:58" ht="12.75" x14ac:dyDescent="0.2">
      <c r="A124" s="16" t="s">
        <v>13</v>
      </c>
      <c r="B124" s="39" t="s">
        <v>32</v>
      </c>
      <c r="C124" s="16" t="s">
        <v>0</v>
      </c>
      <c r="D124" s="39" t="s">
        <v>33</v>
      </c>
      <c r="E124" s="33"/>
      <c r="F124" s="33"/>
      <c r="G124" s="34"/>
      <c r="H124" s="34"/>
      <c r="I124" s="34"/>
      <c r="J124" s="34"/>
      <c r="K124" s="34"/>
      <c r="L124" s="34"/>
      <c r="M124" s="34"/>
      <c r="N124" s="34"/>
      <c r="O124" s="34"/>
      <c r="P124" s="34"/>
      <c r="Q124" s="34"/>
      <c r="R124" s="34"/>
      <c r="S124" s="34"/>
      <c r="T124" s="34"/>
      <c r="U124" s="34"/>
      <c r="V124" s="34"/>
      <c r="W124" s="34"/>
      <c r="X124" s="34"/>
      <c r="Y124" s="34"/>
      <c r="Z124" s="34"/>
      <c r="AA124" s="38"/>
      <c r="AB124" s="38"/>
      <c r="AC124" s="38"/>
      <c r="AD124" s="38"/>
      <c r="AE124" s="38"/>
      <c r="AF124" s="38"/>
      <c r="AG124" s="38"/>
      <c r="AH124" s="38"/>
      <c r="AI124" s="38"/>
      <c r="AJ124" s="38"/>
      <c r="AK124" s="38"/>
      <c r="AL124" s="38"/>
      <c r="AM124" s="38"/>
      <c r="AN124" s="38">
        <f t="shared" ref="AN124:BD124" si="98">(AN6-AM6)/ABS(AM6)</f>
        <v>3.0931013366556157E-2</v>
      </c>
      <c r="AO124" s="41">
        <f t="shared" si="98"/>
        <v>3.8994875240159106E-2</v>
      </c>
      <c r="AP124" s="41">
        <f t="shared" si="98"/>
        <v>4.2601763212263631E-2</v>
      </c>
      <c r="AQ124" s="41">
        <f t="shared" si="98"/>
        <v>4.6348224313909385E-2</v>
      </c>
      <c r="AR124" s="41">
        <f t="shared" si="98"/>
        <v>4.2985084336565602E-2</v>
      </c>
      <c r="AS124" s="41">
        <f t="shared" si="98"/>
        <v>3.9314580752471129E-2</v>
      </c>
      <c r="AT124" s="41">
        <f t="shared" si="98"/>
        <v>3.6548771705209253E-2</v>
      </c>
      <c r="AU124" s="41">
        <f t="shared" si="98"/>
        <v>3.847341503425649E-2</v>
      </c>
      <c r="AV124" s="41">
        <f t="shared" si="98"/>
        <v>3.8266878529104757E-2</v>
      </c>
      <c r="AW124" s="41">
        <f t="shared" si="98"/>
        <v>3.8431648645383204E-2</v>
      </c>
      <c r="AX124" s="41">
        <f t="shared" si="98"/>
        <v>3.5391912389970352E-2</v>
      </c>
      <c r="AY124" s="41">
        <f t="shared" si="98"/>
        <v>3.3520390113968214E-2</v>
      </c>
      <c r="AZ124" s="41">
        <f t="shared" si="98"/>
        <v>3.8017281070422307E-2</v>
      </c>
      <c r="BA124" s="41">
        <f t="shared" si="98"/>
        <v>3.2658777523312456E-2</v>
      </c>
      <c r="BB124" s="41">
        <f t="shared" si="98"/>
        <v>2.6714536524768517E-2</v>
      </c>
      <c r="BC124" s="41">
        <f t="shared" si="98"/>
        <v>2.7406215734607331E-2</v>
      </c>
      <c r="BD124" s="41">
        <f t="shared" si="98"/>
        <v>3.2486226148770649E-2</v>
      </c>
      <c r="BE124" s="41"/>
      <c r="BF124" s="41"/>
    </row>
    <row r="125" spans="1:58" ht="12.75" x14ac:dyDescent="0.2">
      <c r="A125" s="16" t="s">
        <v>13</v>
      </c>
      <c r="B125" s="39" t="s">
        <v>34</v>
      </c>
      <c r="C125" s="16" t="s">
        <v>0</v>
      </c>
      <c r="D125" s="39" t="s">
        <v>35</v>
      </c>
      <c r="E125" s="33"/>
      <c r="F125" s="33"/>
      <c r="G125" s="34"/>
      <c r="H125" s="34"/>
      <c r="I125" s="34"/>
      <c r="J125" s="34"/>
      <c r="K125" s="34"/>
      <c r="L125" s="34"/>
      <c r="M125" s="34"/>
      <c r="N125" s="34"/>
      <c r="O125" s="34"/>
      <c r="P125" s="34"/>
      <c r="Q125" s="34"/>
      <c r="R125" s="34"/>
      <c r="S125" s="34"/>
      <c r="T125" s="34"/>
      <c r="U125" s="34"/>
      <c r="V125" s="34"/>
      <c r="W125" s="34"/>
      <c r="X125" s="34"/>
      <c r="Y125" s="34"/>
      <c r="Z125" s="34"/>
      <c r="AA125" s="38">
        <v>100</v>
      </c>
      <c r="AB125" s="42">
        <f>100/$AA$123*AB123</f>
        <v>102.47610661970702</v>
      </c>
      <c r="AC125" s="42">
        <f t="shared" ref="AC125:AS125" si="99">100/$AA$123*AC123</f>
        <v>104.95221323941406</v>
      </c>
      <c r="AD125" s="42">
        <f t="shared" si="99"/>
        <v>108.92035539902345</v>
      </c>
      <c r="AE125" s="42">
        <f t="shared" si="99"/>
        <v>112.88849755863284</v>
      </c>
      <c r="AF125" s="42">
        <f t="shared" si="99"/>
        <v>117.13119346834226</v>
      </c>
      <c r="AG125" s="42">
        <f t="shared" si="99"/>
        <v>121.3738893780517</v>
      </c>
      <c r="AH125" s="42">
        <f t="shared" si="99"/>
        <v>126.81677739534139</v>
      </c>
      <c r="AI125" s="42">
        <f>100/$AA$123*AI123</f>
        <v>132.25966541263108</v>
      </c>
      <c r="AJ125" s="42">
        <f t="shared" si="99"/>
        <v>136.13767709917553</v>
      </c>
      <c r="AK125" s="42">
        <f t="shared" si="99"/>
        <v>140.01568878571999</v>
      </c>
      <c r="AL125" s="42">
        <f t="shared" si="99"/>
        <v>145.82150004002241</v>
      </c>
      <c r="AM125" s="42">
        <f t="shared" si="99"/>
        <v>151.62731129432481</v>
      </c>
      <c r="AN125" s="42">
        <f t="shared" si="99"/>
        <v>156.31729768670453</v>
      </c>
      <c r="AO125" s="42">
        <f t="shared" si="99"/>
        <v>162.41287120787641</v>
      </c>
      <c r="AP125" s="42">
        <f t="shared" si="99"/>
        <v>169.33194588969823</v>
      </c>
      <c r="AQ125" s="42">
        <f t="shared" si="99"/>
        <v>177.18018090130471</v>
      </c>
      <c r="AR125" s="42">
        <f t="shared" si="99"/>
        <v>184.79628592011525</v>
      </c>
      <c r="AS125" s="42">
        <f t="shared" si="99"/>
        <v>192.06147442567837</v>
      </c>
      <c r="AT125" s="42">
        <f t="shared" ref="AT125:AU125" si="100">100/$AA$123*AT123</f>
        <v>199.08108540782837</v>
      </c>
      <c r="AU125" s="42">
        <f t="shared" si="100"/>
        <v>206.74041463219402</v>
      </c>
      <c r="AV125" s="42">
        <f t="shared" ref="AV125:BA125" si="101">100/$AA$123*AV123</f>
        <v>214.65172496598095</v>
      </c>
      <c r="AW125" s="42">
        <f t="shared" si="101"/>
        <v>222.90114464099895</v>
      </c>
      <c r="AX125" s="42">
        <f t="shared" si="101"/>
        <v>230.79004242375728</v>
      </c>
      <c r="AY125" s="42">
        <f t="shared" si="101"/>
        <v>238.5262146802209</v>
      </c>
      <c r="AZ125" s="42">
        <f t="shared" si="101"/>
        <v>247.59433282638275</v>
      </c>
      <c r="BA125" s="42">
        <f t="shared" si="101"/>
        <v>255.68046105819258</v>
      </c>
      <c r="BB125" s="42">
        <f t="shared" ref="BB125:BC125" si="102">100/$AA$123*BB123</f>
        <v>262.5108460738013</v>
      </c>
      <c r="BC125" s="42">
        <f t="shared" si="102"/>
        <v>269.7052749539742</v>
      </c>
      <c r="BD125" s="42">
        <f t="shared" ref="BD125" si="103">100/$AA$123*BD123</f>
        <v>278.46698150964539</v>
      </c>
      <c r="BE125" s="42"/>
      <c r="BF125" s="42"/>
    </row>
    <row r="126" spans="1:58" ht="12.75" x14ac:dyDescent="0.2">
      <c r="A126" s="18" t="s">
        <v>25</v>
      </c>
      <c r="B126" s="19" t="s">
        <v>14</v>
      </c>
      <c r="C126" s="18" t="s">
        <v>9</v>
      </c>
      <c r="D126" s="19" t="s">
        <v>11</v>
      </c>
      <c r="E126" s="33"/>
      <c r="F126" s="33"/>
      <c r="G126" s="34"/>
      <c r="H126" s="34"/>
      <c r="I126" s="34"/>
      <c r="J126" s="34"/>
      <c r="K126" s="34"/>
      <c r="L126" s="34"/>
      <c r="M126" s="34"/>
      <c r="N126" s="34"/>
      <c r="O126" s="34"/>
      <c r="P126" s="34"/>
      <c r="Q126" s="34"/>
      <c r="R126" s="34"/>
      <c r="S126" s="34"/>
      <c r="T126" s="34"/>
      <c r="U126" s="34"/>
      <c r="V126" s="34"/>
      <c r="W126" s="34"/>
      <c r="X126" s="34"/>
      <c r="Y126" s="34"/>
      <c r="Z126" s="34"/>
      <c r="AA126" s="20">
        <f>IF(AA8=" ",,AA8)</f>
        <v>20318.578403906187</v>
      </c>
      <c r="AB126" s="20">
        <f>(AA126+AC126)/2</f>
        <v>21495.223986253397</v>
      </c>
      <c r="AC126" s="20">
        <f>IF(AC8=" ",,AC8)</f>
        <v>22671.86956860061</v>
      </c>
      <c r="AD126" s="20">
        <f>(AC126+AE126)/2</f>
        <v>23849.442395360522</v>
      </c>
      <c r="AE126" s="20">
        <f>IF(AE8=" ",,AE8)</f>
        <v>25027.015222120433</v>
      </c>
      <c r="AF126" s="20">
        <f>(AE126+AG126)/2</f>
        <v>26018.536879211351</v>
      </c>
      <c r="AG126" s="20">
        <f>IF(AG8=" ",,AG8)</f>
        <v>27010.058536302266</v>
      </c>
      <c r="AH126" s="20">
        <f>(AG126+AI126)/2</f>
        <v>27626.991115735138</v>
      </c>
      <c r="AI126" s="20">
        <f>IF(AI8=" ",,AI8)</f>
        <v>28243.923695168007</v>
      </c>
      <c r="AJ126" s="20">
        <f>(AI126+AK126)/2</f>
        <v>28755.946444111818</v>
      </c>
      <c r="AK126" s="20">
        <f>IF(AK8=" ",,AK8)</f>
        <v>29267.969193055633</v>
      </c>
      <c r="AL126" s="20">
        <f>(AK126+AM126)/2</f>
        <v>29352.90788136427</v>
      </c>
      <c r="AM126" s="20">
        <f t="shared" ref="AM126:AZ126" si="104">IF(AM8=" ",,AM8)</f>
        <v>29437.846569672911</v>
      </c>
      <c r="AN126" s="20">
        <f t="shared" si="104"/>
        <v>30339.475398285194</v>
      </c>
      <c r="AO126" s="20">
        <f t="shared" si="104"/>
        <v>30522.174207895026</v>
      </c>
      <c r="AP126" s="20">
        <f t="shared" si="104"/>
        <v>30768.298586031244</v>
      </c>
      <c r="AQ126" s="20">
        <f t="shared" si="104"/>
        <v>30752.084470289745</v>
      </c>
      <c r="AR126" s="20">
        <f t="shared" si="104"/>
        <v>30629.877071547995</v>
      </c>
      <c r="AS126" s="20">
        <f t="shared" si="104"/>
        <v>30397.033621402472</v>
      </c>
      <c r="AT126" s="20">
        <f t="shared" si="104"/>
        <v>30233.013284441444</v>
      </c>
      <c r="AU126" s="20">
        <f t="shared" si="104"/>
        <v>30057.997342427308</v>
      </c>
      <c r="AV126" s="20">
        <f t="shared" si="104"/>
        <v>29943.615185311697</v>
      </c>
      <c r="AW126" s="20">
        <f t="shared" si="104"/>
        <v>29783.204247201858</v>
      </c>
      <c r="AX126" s="20">
        <f t="shared" si="104"/>
        <v>29471.202735792125</v>
      </c>
      <c r="AY126" s="20">
        <f t="shared" si="104"/>
        <v>29451.130706048647</v>
      </c>
      <c r="AZ126" s="20">
        <f t="shared" si="104"/>
        <v>29118.629404667532</v>
      </c>
      <c r="BA126" s="20">
        <f t="shared" ref="BA126:BB126" si="105">IF(BA8=" ",,BA8)</f>
        <v>28947.073084600415</v>
      </c>
      <c r="BB126" s="20">
        <f t="shared" si="105"/>
        <v>28972.791372469623</v>
      </c>
      <c r="BC126" s="20">
        <f t="shared" ref="BC126:BD126" si="106">IF(BC8=" ",,BC8)</f>
        <v>28617.765389258948</v>
      </c>
      <c r="BD126" s="20">
        <f t="shared" si="106"/>
        <v>28267.862604372433</v>
      </c>
      <c r="BE126" s="15"/>
      <c r="BF126" s="15"/>
    </row>
    <row r="127" spans="1:58" ht="12.75" x14ac:dyDescent="0.2">
      <c r="A127" s="71" t="s">
        <v>15</v>
      </c>
      <c r="B127" s="72"/>
      <c r="C127" s="71" t="s">
        <v>7</v>
      </c>
      <c r="D127" s="72"/>
      <c r="E127" s="33"/>
      <c r="F127" s="33"/>
      <c r="G127" s="34"/>
      <c r="H127" s="34"/>
      <c r="I127" s="34"/>
      <c r="J127" s="34"/>
      <c r="K127" s="34"/>
      <c r="L127" s="34"/>
      <c r="M127" s="34"/>
      <c r="N127" s="34"/>
      <c r="O127" s="34"/>
      <c r="P127" s="34"/>
      <c r="Q127" s="34"/>
      <c r="R127" s="34"/>
      <c r="S127" s="34"/>
      <c r="T127" s="34"/>
      <c r="U127" s="34"/>
      <c r="V127" s="34"/>
      <c r="W127" s="34"/>
      <c r="X127" s="34"/>
      <c r="Y127" s="34"/>
      <c r="Z127" s="34"/>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row>
    <row r="128" spans="1:58" ht="12.75" x14ac:dyDescent="0.2">
      <c r="A128" s="16" t="s">
        <v>13</v>
      </c>
      <c r="B128" s="39"/>
      <c r="C128" s="16" t="s">
        <v>0</v>
      </c>
      <c r="D128" s="40"/>
      <c r="E128" s="33"/>
      <c r="F128" s="33"/>
      <c r="G128" s="34"/>
      <c r="H128" s="34"/>
      <c r="I128" s="34"/>
      <c r="J128" s="34"/>
      <c r="K128" s="34"/>
      <c r="L128" s="34"/>
      <c r="M128" s="34"/>
      <c r="N128" s="34"/>
      <c r="O128" s="34"/>
      <c r="P128" s="34"/>
      <c r="Q128" s="34"/>
      <c r="R128" s="34"/>
      <c r="S128" s="34"/>
      <c r="T128" s="34"/>
      <c r="U128" s="34"/>
      <c r="V128" s="34"/>
      <c r="W128" s="34"/>
      <c r="X128" s="34"/>
      <c r="Y128" s="34"/>
      <c r="Z128" s="34"/>
      <c r="AA128" s="15">
        <f>AA10</f>
        <v>60597</v>
      </c>
      <c r="AB128" s="37">
        <f>(AA10+AC10)/2</f>
        <v>65179</v>
      </c>
      <c r="AC128" s="15">
        <f>AC10</f>
        <v>69761</v>
      </c>
      <c r="AD128" s="37">
        <f>(AC10+AE10)/2</f>
        <v>74892</v>
      </c>
      <c r="AE128" s="15">
        <f>AE10</f>
        <v>80023</v>
      </c>
      <c r="AF128" s="37">
        <f>(AE10+AG10)/2</f>
        <v>86134.5</v>
      </c>
      <c r="AG128" s="15">
        <f>AG10</f>
        <v>92246</v>
      </c>
      <c r="AH128" s="37">
        <f>(AG10+AI10)/2</f>
        <v>97375</v>
      </c>
      <c r="AI128" s="15">
        <f>AI10</f>
        <v>102504</v>
      </c>
      <c r="AJ128" s="37">
        <f>(AI10+AK10)/2</f>
        <v>110169.5</v>
      </c>
      <c r="AK128" s="15">
        <f>AK10</f>
        <v>117835</v>
      </c>
      <c r="AL128" s="37">
        <f>(AK10+AM10)/2</f>
        <v>124769.5</v>
      </c>
      <c r="AM128" s="15">
        <f t="shared" ref="AM128:AZ128" si="107">AM10</f>
        <v>131704</v>
      </c>
      <c r="AN128" s="15">
        <f t="shared" si="107"/>
        <v>133371</v>
      </c>
      <c r="AO128" s="15">
        <f t="shared" si="107"/>
        <v>134804</v>
      </c>
      <c r="AP128" s="15">
        <f t="shared" si="107"/>
        <v>134620</v>
      </c>
      <c r="AQ128" s="15">
        <f t="shared" si="107"/>
        <v>134217</v>
      </c>
      <c r="AR128" s="15">
        <f t="shared" si="107"/>
        <v>133895</v>
      </c>
      <c r="AS128" s="15">
        <f t="shared" si="107"/>
        <v>133163</v>
      </c>
      <c r="AT128" s="15">
        <f t="shared" si="107"/>
        <v>132139</v>
      </c>
      <c r="AU128" s="15">
        <f t="shared" si="107"/>
        <v>131150</v>
      </c>
      <c r="AV128" s="15">
        <f t="shared" si="107"/>
        <v>131708</v>
      </c>
      <c r="AW128" s="15">
        <f t="shared" si="107"/>
        <v>128265</v>
      </c>
      <c r="AX128" s="15">
        <f t="shared" si="107"/>
        <v>120706</v>
      </c>
      <c r="AY128" s="15">
        <f t="shared" si="107"/>
        <v>119500</v>
      </c>
      <c r="AZ128" s="15">
        <f t="shared" si="107"/>
        <v>117286</v>
      </c>
      <c r="BA128" s="15">
        <f t="shared" ref="BA128:BB128" si="108">BA10</f>
        <v>114534</v>
      </c>
      <c r="BB128" s="15">
        <f t="shared" si="108"/>
        <v>113029</v>
      </c>
      <c r="BC128" s="15">
        <f t="shared" ref="BC128:BD128" si="109">BC10</f>
        <v>111975</v>
      </c>
      <c r="BD128" s="15">
        <f t="shared" si="109"/>
        <v>111883</v>
      </c>
      <c r="BE128" s="15"/>
      <c r="BF128" s="15"/>
    </row>
    <row r="129" spans="1:58" ht="12.75" x14ac:dyDescent="0.2">
      <c r="A129" s="16" t="s">
        <v>13</v>
      </c>
      <c r="B129" s="39" t="s">
        <v>32</v>
      </c>
      <c r="C129" s="16" t="s">
        <v>0</v>
      </c>
      <c r="D129" s="39" t="s">
        <v>33</v>
      </c>
      <c r="E129" s="33"/>
      <c r="F129" s="33"/>
      <c r="G129" s="34"/>
      <c r="H129" s="34"/>
      <c r="I129" s="34"/>
      <c r="J129" s="34"/>
      <c r="K129" s="34"/>
      <c r="L129" s="34"/>
      <c r="M129" s="34"/>
      <c r="N129" s="34"/>
      <c r="O129" s="34"/>
      <c r="P129" s="34"/>
      <c r="Q129" s="34"/>
      <c r="R129" s="34"/>
      <c r="S129" s="34"/>
      <c r="T129" s="34"/>
      <c r="U129" s="34"/>
      <c r="V129" s="34"/>
      <c r="W129" s="34"/>
      <c r="X129" s="34"/>
      <c r="Y129" s="34"/>
      <c r="Z129" s="34"/>
      <c r="AA129" s="15"/>
      <c r="AB129" s="15"/>
      <c r="AC129" s="15"/>
      <c r="AD129" s="15"/>
      <c r="AE129" s="15"/>
      <c r="AF129" s="15"/>
      <c r="AG129" s="15"/>
      <c r="AH129" s="15"/>
      <c r="AI129" s="15"/>
      <c r="AJ129" s="15"/>
      <c r="AK129" s="15"/>
      <c r="AL129" s="15"/>
      <c r="AM129" s="15"/>
      <c r="AN129" s="15">
        <f t="shared" ref="AN129:BD129" si="110">(AN10-AM10)/ABS(AM10)</f>
        <v>1.2657170625037965E-2</v>
      </c>
      <c r="AO129" s="41">
        <f t="shared" si="110"/>
        <v>1.0744464688725435E-2</v>
      </c>
      <c r="AP129" s="41">
        <f t="shared" si="110"/>
        <v>-1.364944660395834E-3</v>
      </c>
      <c r="AQ129" s="41">
        <f t="shared" si="110"/>
        <v>-2.9936116476006538E-3</v>
      </c>
      <c r="AR129" s="41">
        <f t="shared" si="110"/>
        <v>-2.3990999649820812E-3</v>
      </c>
      <c r="AS129" s="41">
        <f t="shared" si="110"/>
        <v>-5.466970387243736E-3</v>
      </c>
      <c r="AT129" s="41">
        <f t="shared" si="110"/>
        <v>-7.6898237498404208E-3</v>
      </c>
      <c r="AU129" s="41">
        <f t="shared" si="110"/>
        <v>-7.4845427920598763E-3</v>
      </c>
      <c r="AV129" s="41">
        <f t="shared" si="110"/>
        <v>4.2546702249332824E-3</v>
      </c>
      <c r="AW129" s="41">
        <f t="shared" si="110"/>
        <v>-2.6141160749536853E-2</v>
      </c>
      <c r="AX129" s="41">
        <f t="shared" si="110"/>
        <v>-5.8932678439168905E-2</v>
      </c>
      <c r="AY129" s="41">
        <f t="shared" si="110"/>
        <v>-9.9912183321458747E-3</v>
      </c>
      <c r="AZ129" s="41">
        <f t="shared" si="110"/>
        <v>-1.8527196652719666E-2</v>
      </c>
      <c r="BA129" s="41">
        <f t="shared" si="110"/>
        <v>-2.3464011049912182E-2</v>
      </c>
      <c r="BB129" s="41">
        <f t="shared" si="110"/>
        <v>-1.3140202909179806E-2</v>
      </c>
      <c r="BC129" s="41">
        <f t="shared" si="110"/>
        <v>-9.3250404763379306E-3</v>
      </c>
      <c r="BD129" s="41">
        <f t="shared" si="110"/>
        <v>-8.2161196695691003E-4</v>
      </c>
      <c r="BE129" s="15"/>
      <c r="BF129" s="41"/>
    </row>
    <row r="130" spans="1:58" ht="12.75" x14ac:dyDescent="0.2">
      <c r="A130" s="16" t="s">
        <v>13</v>
      </c>
      <c r="B130" s="39" t="s">
        <v>34</v>
      </c>
      <c r="C130" s="16" t="s">
        <v>0</v>
      </c>
      <c r="D130" s="39" t="s">
        <v>35</v>
      </c>
      <c r="E130" s="33"/>
      <c r="F130" s="33"/>
      <c r="G130" s="34"/>
      <c r="H130" s="34"/>
      <c r="I130" s="34"/>
      <c r="J130" s="34"/>
      <c r="K130" s="34"/>
      <c r="L130" s="34"/>
      <c r="M130" s="34"/>
      <c r="N130" s="34"/>
      <c r="O130" s="34"/>
      <c r="P130" s="34"/>
      <c r="Q130" s="34"/>
      <c r="R130" s="34"/>
      <c r="S130" s="34"/>
      <c r="T130" s="34"/>
      <c r="U130" s="34"/>
      <c r="V130" s="34"/>
      <c r="W130" s="34"/>
      <c r="X130" s="34"/>
      <c r="Y130" s="34"/>
      <c r="Z130" s="34"/>
      <c r="AA130" s="15">
        <v>100</v>
      </c>
      <c r="AB130" s="42">
        <f>100/$AA$128*AB128</f>
        <v>107.56143043384985</v>
      </c>
      <c r="AC130" s="42">
        <f t="shared" ref="AC130:AS130" si="111">100/$AA$128*AC128</f>
        <v>115.12286086769971</v>
      </c>
      <c r="AD130" s="42">
        <f t="shared" si="111"/>
        <v>123.59027674637358</v>
      </c>
      <c r="AE130" s="42">
        <f t="shared" si="111"/>
        <v>132.05769262504745</v>
      </c>
      <c r="AF130" s="42">
        <f t="shared" si="111"/>
        <v>142.143175404723</v>
      </c>
      <c r="AG130" s="42">
        <f t="shared" si="111"/>
        <v>152.22865818439857</v>
      </c>
      <c r="AH130" s="42">
        <f t="shared" si="111"/>
        <v>160.69277356964866</v>
      </c>
      <c r="AI130" s="42">
        <f t="shared" si="111"/>
        <v>169.15688895489876</v>
      </c>
      <c r="AJ130" s="42">
        <f t="shared" si="111"/>
        <v>181.80685512484115</v>
      </c>
      <c r="AK130" s="42">
        <f t="shared" si="111"/>
        <v>194.45682129478357</v>
      </c>
      <c r="AL130" s="42">
        <f t="shared" si="111"/>
        <v>205.90045711833918</v>
      </c>
      <c r="AM130" s="42">
        <f t="shared" si="111"/>
        <v>217.34409294189481</v>
      </c>
      <c r="AN130" s="42">
        <f t="shared" si="111"/>
        <v>220.09505421060447</v>
      </c>
      <c r="AO130" s="42">
        <f t="shared" si="111"/>
        <v>222.45985774873344</v>
      </c>
      <c r="AP130" s="42">
        <f t="shared" si="111"/>
        <v>222.15621235374687</v>
      </c>
      <c r="AQ130" s="42">
        <f t="shared" si="111"/>
        <v>221.49116292885785</v>
      </c>
      <c r="AR130" s="42">
        <f t="shared" si="111"/>
        <v>220.9597834876314</v>
      </c>
      <c r="AS130" s="42">
        <f t="shared" si="111"/>
        <v>219.75180289453272</v>
      </c>
      <c r="AT130" s="42">
        <f t="shared" ref="AT130:AU130" si="112">100/$AA$128*AT128</f>
        <v>218.06195026156411</v>
      </c>
      <c r="AU130" s="42">
        <f t="shared" si="112"/>
        <v>216.4298562635114</v>
      </c>
      <c r="AV130" s="42">
        <f t="shared" ref="AV130:AW130" si="113">100/$AA$128*AV128</f>
        <v>217.35069392874234</v>
      </c>
      <c r="AW130" s="42">
        <f t="shared" si="113"/>
        <v>211.66889449972771</v>
      </c>
      <c r="AX130" s="42">
        <f t="shared" ref="AX130:AY130" si="114">100/$AA$128*AX128</f>
        <v>199.19467960460088</v>
      </c>
      <c r="AY130" s="42">
        <f t="shared" si="114"/>
        <v>197.20448207006947</v>
      </c>
      <c r="AZ130" s="42">
        <f t="shared" ref="AZ130:BA130" si="115">100/$AA$128*AZ128</f>
        <v>193.55083584995955</v>
      </c>
      <c r="BA130" s="42">
        <f t="shared" si="115"/>
        <v>189.00935689885637</v>
      </c>
      <c r="BB130" s="42">
        <f t="shared" ref="BB130:BC130" si="116">100/$AA$128*BB128</f>
        <v>186.52573559747182</v>
      </c>
      <c r="BC130" s="42">
        <f t="shared" si="116"/>
        <v>184.78637556314669</v>
      </c>
      <c r="BD130" s="42">
        <f t="shared" ref="BD130" si="117">100/$AA$128*BD128</f>
        <v>184.6345528656534</v>
      </c>
      <c r="BE130" s="42"/>
      <c r="BF130" s="42"/>
    </row>
    <row r="131" spans="1:58" ht="12.75" x14ac:dyDescent="0.2">
      <c r="A131" s="18" t="s">
        <v>25</v>
      </c>
      <c r="B131" s="19" t="s">
        <v>14</v>
      </c>
      <c r="C131" s="18" t="s">
        <v>9</v>
      </c>
      <c r="D131" s="19" t="s">
        <v>11</v>
      </c>
      <c r="E131" s="33"/>
      <c r="F131" s="33"/>
      <c r="G131" s="34"/>
      <c r="H131" s="34"/>
      <c r="I131" s="34"/>
      <c r="J131" s="34"/>
      <c r="K131" s="34"/>
      <c r="L131" s="34"/>
      <c r="M131" s="34"/>
      <c r="N131" s="34"/>
      <c r="O131" s="34"/>
      <c r="P131" s="34"/>
      <c r="Q131" s="34"/>
      <c r="R131" s="34"/>
      <c r="S131" s="34"/>
      <c r="T131" s="34"/>
      <c r="U131" s="34"/>
      <c r="V131" s="34"/>
      <c r="W131" s="34"/>
      <c r="X131" s="34"/>
      <c r="Y131" s="34"/>
      <c r="Z131" s="34"/>
      <c r="AA131" s="20">
        <f>IF(AA12=" ",,AA12)</f>
        <v>13515.520570325263</v>
      </c>
      <c r="AB131" s="20">
        <f>(AA131+AC131)/2</f>
        <v>14050.947124071332</v>
      </c>
      <c r="AC131" s="20">
        <f>IF(AC12=" ",,AC12)</f>
        <v>14586.373677817401</v>
      </c>
      <c r="AD131" s="20">
        <f>(AC131+AE131)/2</f>
        <v>14940.988096047273</v>
      </c>
      <c r="AE131" s="20">
        <f>IF(AE12=" ",,AE12)</f>
        <v>15295.602514277145</v>
      </c>
      <c r="AF131" s="20">
        <f>(AE131+AG131)/2</f>
        <v>16027.568401513396</v>
      </c>
      <c r="AG131" s="20">
        <f>IF(AG12=" ",,AG12)</f>
        <v>16759.534288749648</v>
      </c>
      <c r="AH131" s="20">
        <f>(AG131+AI131)/2</f>
        <v>16540.424289461844</v>
      </c>
      <c r="AI131" s="20">
        <f>IF(AI12=" ",,AI12)</f>
        <v>16321.314290174041</v>
      </c>
      <c r="AJ131" s="20">
        <f>(AI131+AK131)/2</f>
        <v>16604.667838005083</v>
      </c>
      <c r="AK131" s="20">
        <f>IF(AK12=" ",,AK12)</f>
        <v>16888.021385836128</v>
      </c>
      <c r="AL131" s="20">
        <f>(AK131+AM131)/2</f>
        <v>16772.637765748048</v>
      </c>
      <c r="AM131" s="20">
        <f t="shared" ref="AM131:AZ131" si="118">IF(AM12=" ",,AM12)</f>
        <v>16657.254145659968</v>
      </c>
      <c r="AN131" s="20">
        <f t="shared" si="118"/>
        <v>16759.767865577971</v>
      </c>
      <c r="AO131" s="20">
        <f t="shared" si="118"/>
        <v>16677.413133141446</v>
      </c>
      <c r="AP131" s="20">
        <f t="shared" si="118"/>
        <v>16899.234883375426</v>
      </c>
      <c r="AQ131" s="20">
        <f t="shared" si="118"/>
        <v>16758.339107564614</v>
      </c>
      <c r="AR131" s="20">
        <f t="shared" si="118"/>
        <v>16677.060383136039</v>
      </c>
      <c r="AS131" s="20">
        <f t="shared" si="118"/>
        <v>16425.058011609832</v>
      </c>
      <c r="AT131" s="20">
        <f t="shared" si="118"/>
        <v>16417.431643950687</v>
      </c>
      <c r="AU131" s="20">
        <f t="shared" si="118"/>
        <v>16431.193290125808</v>
      </c>
      <c r="AV131" s="20">
        <f t="shared" si="118"/>
        <v>15914.68247942418</v>
      </c>
      <c r="AW131" s="20">
        <f t="shared" si="118"/>
        <v>15959.178263750828</v>
      </c>
      <c r="AX131" s="20">
        <f t="shared" si="118"/>
        <v>16468.062896624855</v>
      </c>
      <c r="AY131" s="20">
        <f t="shared" si="118"/>
        <v>16585.004184100417</v>
      </c>
      <c r="AZ131" s="20">
        <f t="shared" si="118"/>
        <v>16794.672850979656</v>
      </c>
      <c r="BA131" s="20">
        <f t="shared" ref="BA131:BB131" si="119">IF(BA12=" ",,BA12)</f>
        <v>17012.459182426181</v>
      </c>
      <c r="BB131" s="20">
        <f t="shared" si="119"/>
        <v>17105.22963133355</v>
      </c>
      <c r="BC131" s="20">
        <f t="shared" ref="BC131:BD131" si="120">IF(BC12=" ",,BC12)</f>
        <v>17273.418173699487</v>
      </c>
      <c r="BD131" s="20">
        <f t="shared" si="120"/>
        <v>17324.562265938526</v>
      </c>
      <c r="BE131" s="15"/>
      <c r="BF131" s="15"/>
    </row>
    <row r="132" spans="1:58" ht="18" customHeight="1" x14ac:dyDescent="0.3">
      <c r="A132" s="71" t="s">
        <v>20</v>
      </c>
      <c r="B132" s="72"/>
      <c r="C132" s="71" t="s">
        <v>23</v>
      </c>
      <c r="D132" s="72"/>
      <c r="E132" s="33"/>
      <c r="F132" s="33"/>
      <c r="G132" s="34"/>
      <c r="H132" s="34"/>
      <c r="I132" s="34"/>
      <c r="J132" s="34"/>
      <c r="K132" s="34"/>
      <c r="L132" s="34"/>
      <c r="M132" s="34"/>
      <c r="N132" s="34"/>
      <c r="O132" s="34"/>
      <c r="P132" s="34"/>
      <c r="Q132" s="34"/>
      <c r="R132" s="34"/>
      <c r="S132" s="34"/>
      <c r="T132" s="34"/>
      <c r="U132" s="34"/>
      <c r="V132" s="34"/>
      <c r="W132" s="34"/>
      <c r="X132" s="34"/>
      <c r="Y132" s="34"/>
      <c r="Z132" s="34"/>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43"/>
      <c r="BF132" s="15"/>
    </row>
    <row r="133" spans="1:58" ht="12.75" customHeight="1" x14ac:dyDescent="0.2">
      <c r="A133" s="16" t="s">
        <v>13</v>
      </c>
      <c r="B133" s="39"/>
      <c r="C133" s="16" t="s">
        <v>0</v>
      </c>
      <c r="D133" s="40"/>
      <c r="E133" s="33"/>
      <c r="F133" s="33"/>
      <c r="G133" s="34"/>
      <c r="H133" s="34"/>
      <c r="I133" s="34"/>
      <c r="J133" s="34"/>
      <c r="K133" s="34"/>
      <c r="L133" s="34"/>
      <c r="M133" s="34"/>
      <c r="N133" s="34"/>
      <c r="O133" s="34"/>
      <c r="P133" s="34"/>
      <c r="Q133" s="34"/>
      <c r="R133" s="34"/>
      <c r="S133" s="34"/>
      <c r="T133" s="34"/>
      <c r="U133" s="34"/>
      <c r="V133" s="34"/>
      <c r="W133" s="34"/>
      <c r="X133" s="34"/>
      <c r="Y133" s="34"/>
      <c r="Z133" s="34"/>
      <c r="AA133" s="15">
        <f t="shared" ref="AA133:AZ133" si="121">AA14</f>
        <v>130710</v>
      </c>
      <c r="AB133" s="15">
        <f t="shared" si="121"/>
        <v>130871</v>
      </c>
      <c r="AC133" s="15">
        <f t="shared" si="121"/>
        <v>131032</v>
      </c>
      <c r="AD133" s="15">
        <f t="shared" si="121"/>
        <v>133756</v>
      </c>
      <c r="AE133" s="15">
        <f t="shared" si="121"/>
        <v>136480</v>
      </c>
      <c r="AF133" s="15">
        <f t="shared" si="121"/>
        <v>139322</v>
      </c>
      <c r="AG133" s="15">
        <f t="shared" si="121"/>
        <v>142164</v>
      </c>
      <c r="AH133" s="15">
        <f t="shared" si="121"/>
        <v>146104</v>
      </c>
      <c r="AI133" s="15">
        <f t="shared" si="121"/>
        <v>150044</v>
      </c>
      <c r="AJ133" s="15">
        <f t="shared" si="121"/>
        <v>152324</v>
      </c>
      <c r="AK133" s="15">
        <f t="shared" si="121"/>
        <v>154604</v>
      </c>
      <c r="AL133" s="15">
        <f t="shared" si="121"/>
        <v>157800.5</v>
      </c>
      <c r="AM133" s="15">
        <f t="shared" si="121"/>
        <v>160997</v>
      </c>
      <c r="AN133" s="15">
        <f t="shared" si="121"/>
        <v>163634</v>
      </c>
      <c r="AO133" s="15">
        <f t="shared" si="121"/>
        <v>166104</v>
      </c>
      <c r="AP133" s="15">
        <f t="shared" si="121"/>
        <v>168510</v>
      </c>
      <c r="AQ133" s="15">
        <f t="shared" si="121"/>
        <v>171383</v>
      </c>
      <c r="AR133" s="15">
        <f t="shared" si="121"/>
        <v>174016</v>
      </c>
      <c r="AS133" s="15">
        <f t="shared" si="121"/>
        <v>177311</v>
      </c>
      <c r="AT133" s="15">
        <f t="shared" si="121"/>
        <v>179991</v>
      </c>
      <c r="AU133" s="15">
        <f t="shared" si="121"/>
        <v>182339</v>
      </c>
      <c r="AV133" s="15">
        <f t="shared" si="121"/>
        <v>184499</v>
      </c>
      <c r="AW133" s="15">
        <f t="shared" si="121"/>
        <v>185096</v>
      </c>
      <c r="AX133" s="15">
        <f t="shared" si="121"/>
        <v>186484</v>
      </c>
      <c r="AY133" s="15">
        <f t="shared" si="121"/>
        <v>188012</v>
      </c>
      <c r="AZ133" s="15">
        <f t="shared" si="121"/>
        <v>189571</v>
      </c>
      <c r="BA133" s="15">
        <f t="shared" ref="BA133:BB133" si="122">BA14</f>
        <v>191046</v>
      </c>
      <c r="BB133" s="15">
        <f t="shared" si="122"/>
        <v>190604</v>
      </c>
      <c r="BC133" s="15">
        <f t="shared" ref="BC133:BD133" si="123">BC14</f>
        <v>194113</v>
      </c>
      <c r="BD133" s="15">
        <f t="shared" si="123"/>
        <v>192806</v>
      </c>
      <c r="BE133" s="15"/>
      <c r="BF133" s="15"/>
    </row>
    <row r="134" spans="1:58" ht="12.75" x14ac:dyDescent="0.2">
      <c r="A134" s="16" t="s">
        <v>13</v>
      </c>
      <c r="B134" s="39" t="s">
        <v>32</v>
      </c>
      <c r="C134" s="16" t="s">
        <v>0</v>
      </c>
      <c r="D134" s="39" t="s">
        <v>33</v>
      </c>
      <c r="E134" s="33"/>
      <c r="F134" s="33"/>
      <c r="G134" s="34"/>
      <c r="H134" s="34"/>
      <c r="I134" s="34"/>
      <c r="J134" s="34"/>
      <c r="K134" s="34"/>
      <c r="L134" s="34"/>
      <c r="M134" s="34"/>
      <c r="N134" s="34"/>
      <c r="O134" s="34"/>
      <c r="P134" s="34"/>
      <c r="Q134" s="34"/>
      <c r="R134" s="34"/>
      <c r="S134" s="34"/>
      <c r="T134" s="34"/>
      <c r="U134" s="34"/>
      <c r="V134" s="34"/>
      <c r="W134" s="34"/>
      <c r="X134" s="34"/>
      <c r="Y134" s="34"/>
      <c r="Z134" s="34"/>
      <c r="AA134" s="15"/>
      <c r="AB134" s="15"/>
      <c r="AC134" s="15"/>
      <c r="AD134" s="15"/>
      <c r="AE134" s="15"/>
      <c r="AF134" s="15"/>
      <c r="AG134" s="15"/>
      <c r="AH134" s="15"/>
      <c r="AI134" s="44" t="s">
        <v>24</v>
      </c>
      <c r="AJ134" s="15"/>
      <c r="AK134" s="15"/>
      <c r="AL134" s="15"/>
      <c r="AM134" s="15"/>
      <c r="AN134" s="15">
        <f t="shared" ref="AN134:BD134" si="124">(AN14-AM14)/ABS(AM14)</f>
        <v>1.6379187189823414E-2</v>
      </c>
      <c r="AO134" s="41">
        <f t="shared" si="124"/>
        <v>1.5094662478458021E-2</v>
      </c>
      <c r="AP134" s="41">
        <f t="shared" si="124"/>
        <v>1.4484901025863315E-2</v>
      </c>
      <c r="AQ134" s="41">
        <f t="shared" si="124"/>
        <v>1.704943326805531E-2</v>
      </c>
      <c r="AR134" s="41">
        <f t="shared" si="124"/>
        <v>1.5363250730819277E-2</v>
      </c>
      <c r="AS134" s="41">
        <f t="shared" si="124"/>
        <v>1.8935040456050017E-2</v>
      </c>
      <c r="AT134" s="41">
        <f t="shared" si="124"/>
        <v>1.5114685496105713E-2</v>
      </c>
      <c r="AU134" s="41">
        <f t="shared" si="124"/>
        <v>1.3045096699279408E-2</v>
      </c>
      <c r="AV134" s="41">
        <f t="shared" si="124"/>
        <v>1.1846066941246798E-2</v>
      </c>
      <c r="AW134" s="41">
        <f t="shared" si="124"/>
        <v>3.2357898958801944E-3</v>
      </c>
      <c r="AX134" s="41">
        <f t="shared" si="124"/>
        <v>7.4988114275835243E-3</v>
      </c>
      <c r="AY134" s="41">
        <f t="shared" si="124"/>
        <v>8.19373243817164E-3</v>
      </c>
      <c r="AZ134" s="41">
        <f t="shared" si="124"/>
        <v>8.2920239133672316E-3</v>
      </c>
      <c r="BA134" s="41">
        <f t="shared" si="124"/>
        <v>7.7807259549192648E-3</v>
      </c>
      <c r="BB134" s="41">
        <f t="shared" si="124"/>
        <v>-2.3135789286349885E-3</v>
      </c>
      <c r="BC134" s="41">
        <f t="shared" si="124"/>
        <v>1.8409896959140418E-2</v>
      </c>
      <c r="BD134" s="41">
        <f t="shared" si="124"/>
        <v>-6.7331914915538891E-3</v>
      </c>
      <c r="BE134" s="41"/>
      <c r="BF134" s="41"/>
    </row>
    <row r="135" spans="1:58" ht="12.75" x14ac:dyDescent="0.2">
      <c r="A135" s="16" t="s">
        <v>13</v>
      </c>
      <c r="B135" s="39" t="s">
        <v>34</v>
      </c>
      <c r="C135" s="16" t="s">
        <v>0</v>
      </c>
      <c r="D135" s="39" t="s">
        <v>35</v>
      </c>
      <c r="E135" s="33"/>
      <c r="F135" s="33"/>
      <c r="G135" s="34"/>
      <c r="H135" s="34"/>
      <c r="I135" s="34"/>
      <c r="J135" s="34"/>
      <c r="K135" s="34"/>
      <c r="L135" s="34"/>
      <c r="M135" s="34"/>
      <c r="N135" s="34"/>
      <c r="O135" s="34"/>
      <c r="P135" s="34"/>
      <c r="Q135" s="34"/>
      <c r="R135" s="34"/>
      <c r="S135" s="34"/>
      <c r="T135" s="34"/>
      <c r="U135" s="34"/>
      <c r="V135" s="34"/>
      <c r="W135" s="34"/>
      <c r="X135" s="34"/>
      <c r="Y135" s="34"/>
      <c r="Z135" s="34"/>
      <c r="AA135" s="15">
        <v>100</v>
      </c>
      <c r="AB135" s="42">
        <f>100/$AA133*AB133</f>
        <v>100.12317343738046</v>
      </c>
      <c r="AC135" s="42">
        <f t="shared" ref="AC135:AU135" si="125">100/$AA133*AC133</f>
        <v>100.24634687476092</v>
      </c>
      <c r="AD135" s="42">
        <f t="shared" si="125"/>
        <v>102.33034962894959</v>
      </c>
      <c r="AE135" s="42">
        <f t="shared" si="125"/>
        <v>104.41435238313825</v>
      </c>
      <c r="AF135" s="42">
        <f t="shared" si="125"/>
        <v>106.5886313212455</v>
      </c>
      <c r="AG135" s="42">
        <f t="shared" si="125"/>
        <v>108.76291025935276</v>
      </c>
      <c r="AH135" s="42">
        <f t="shared" si="125"/>
        <v>111.77721673934664</v>
      </c>
      <c r="AI135" s="42">
        <f t="shared" si="125"/>
        <v>114.79152321934053</v>
      </c>
      <c r="AJ135" s="42">
        <f t="shared" si="125"/>
        <v>116.53584270522531</v>
      </c>
      <c r="AK135" s="42">
        <f t="shared" si="125"/>
        <v>118.28016219111009</v>
      </c>
      <c r="AL135" s="42">
        <f t="shared" si="125"/>
        <v>120.7256522071762</v>
      </c>
      <c r="AM135" s="42">
        <f t="shared" si="125"/>
        <v>123.1711422232423</v>
      </c>
      <c r="AN135" s="42">
        <f t="shared" si="125"/>
        <v>125.18858541810114</v>
      </c>
      <c r="AO135" s="42">
        <f t="shared" si="125"/>
        <v>127.07826486114298</v>
      </c>
      <c r="AP135" s="42">
        <f t="shared" si="125"/>
        <v>128.91898095019508</v>
      </c>
      <c r="AQ135" s="42">
        <f t="shared" si="125"/>
        <v>131.11697651289114</v>
      </c>
      <c r="AR135" s="42">
        <f t="shared" si="125"/>
        <v>133.13135949812562</v>
      </c>
      <c r="AS135" s="42">
        <f t="shared" si="125"/>
        <v>135.65220717619158</v>
      </c>
      <c r="AT135" s="42">
        <f t="shared" si="125"/>
        <v>137.70254762451228</v>
      </c>
      <c r="AU135" s="42">
        <f t="shared" si="125"/>
        <v>139.49889067401116</v>
      </c>
      <c r="AV135" s="42">
        <f t="shared" ref="AV135:AW135" si="126">100/$AA133*AV133</f>
        <v>141.15140387116517</v>
      </c>
      <c r="AW135" s="42">
        <f t="shared" si="126"/>
        <v>141.60814015760079</v>
      </c>
      <c r="AX135" s="42">
        <f t="shared" ref="AX135:AY135" si="127">100/$AA133*AX133</f>
        <v>142.67003289725346</v>
      </c>
      <c r="AY135" s="42">
        <f t="shared" si="127"/>
        <v>143.83903297375869</v>
      </c>
      <c r="AZ135" s="42">
        <f t="shared" ref="AZ135:BA135" si="128">100/$AA133*AZ133</f>
        <v>145.03174967485273</v>
      </c>
      <c r="BA135" s="42">
        <f t="shared" si="128"/>
        <v>146.1602019738352</v>
      </c>
      <c r="BB135" s="42">
        <f t="shared" ref="BB135:BC135" si="129">100/$AA133*BB133</f>
        <v>145.82204881034352</v>
      </c>
      <c r="BC135" s="42">
        <f t="shared" si="129"/>
        <v>148.50661770331268</v>
      </c>
      <c r="BD135" s="42">
        <f t="shared" ref="BD135" si="130">100/$AA133*BD133</f>
        <v>147.50669420855328</v>
      </c>
      <c r="BE135" s="41"/>
      <c r="BF135" s="41"/>
    </row>
    <row r="136" spans="1:58" ht="12.75" x14ac:dyDescent="0.2">
      <c r="A136" s="18" t="s">
        <v>25</v>
      </c>
      <c r="B136" s="19" t="s">
        <v>14</v>
      </c>
      <c r="C136" s="18" t="s">
        <v>9</v>
      </c>
      <c r="D136" s="19" t="s">
        <v>11</v>
      </c>
      <c r="E136" s="33"/>
      <c r="F136" s="33"/>
      <c r="G136" s="34"/>
      <c r="H136" s="34"/>
      <c r="I136" s="34"/>
      <c r="J136" s="34"/>
      <c r="K136" s="34"/>
      <c r="L136" s="34"/>
      <c r="M136" s="34"/>
      <c r="N136" s="34"/>
      <c r="O136" s="34"/>
      <c r="P136" s="34"/>
      <c r="Q136" s="34"/>
      <c r="R136" s="34"/>
      <c r="S136" s="34"/>
      <c r="T136" s="34"/>
      <c r="U136" s="34"/>
      <c r="V136" s="34"/>
      <c r="W136" s="34"/>
      <c r="X136" s="34"/>
      <c r="Y136" s="34"/>
      <c r="Z136" s="34"/>
      <c r="AA136" s="20">
        <f>IF(AA16=" ",,AA16)</f>
        <v>11697.651289113304</v>
      </c>
      <c r="AB136" s="20">
        <f>(AA136+AC136)/2</f>
        <v>12365.232409166481</v>
      </c>
      <c r="AC136" s="20">
        <f>IF(AC16=" ",,AC16)</f>
        <v>13032.81352921966</v>
      </c>
      <c r="AD136" s="20">
        <f>(AC136+AE136)/2</f>
        <v>13568.722122171377</v>
      </c>
      <c r="AE136" s="20">
        <f>IF(AE16=" ",,AE16)</f>
        <v>14104.630715123094</v>
      </c>
      <c r="AF136" s="20">
        <f>(AE136+AG136)/2</f>
        <v>14599.936414931908</v>
      </c>
      <c r="AG136" s="20">
        <f>IF(AG16=" ",,AG16)</f>
        <v>15095.242114740722</v>
      </c>
      <c r="AH136" s="20">
        <f>(AG136+AI136)/2</f>
        <v>15425.310268535086</v>
      </c>
      <c r="AI136" s="20">
        <f>IF(AI16=" ",,AI16)</f>
        <v>15755.37842232945</v>
      </c>
      <c r="AJ136" s="20">
        <f>(AI136+AK136)/2</f>
        <v>16208.650893915496</v>
      </c>
      <c r="AK136" s="20">
        <f>IF(AK16=" ",,AK16)</f>
        <v>16661.923365501541</v>
      </c>
      <c r="AL136" s="20">
        <f>(AK136+AM136)/2</f>
        <v>16893.587073285998</v>
      </c>
      <c r="AM136" s="20">
        <f t="shared" ref="AM136:AZ136" si="131">IF(AM16=" ",,AM16)</f>
        <v>17125.250781070456</v>
      </c>
      <c r="AN136" s="20">
        <f t="shared" si="131"/>
        <v>17563.642030384883</v>
      </c>
      <c r="AO136" s="20">
        <f t="shared" si="131"/>
        <v>17895.932668689496</v>
      </c>
      <c r="AP136" s="20">
        <f t="shared" si="131"/>
        <v>18195.015132633078</v>
      </c>
      <c r="AQ136" s="20">
        <f t="shared" si="131"/>
        <v>18438.555749403382</v>
      </c>
      <c r="AR136" s="20">
        <f t="shared" si="131"/>
        <v>18692.855829349028</v>
      </c>
      <c r="AS136" s="20">
        <f t="shared" si="131"/>
        <v>18700.069369638655</v>
      </c>
      <c r="AT136" s="20">
        <f t="shared" si="131"/>
        <v>18980.449022451121</v>
      </c>
      <c r="AU136" s="20">
        <f t="shared" si="131"/>
        <v>19097.713599394534</v>
      </c>
      <c r="AV136" s="20">
        <f t="shared" si="131"/>
        <v>19265.806318733434</v>
      </c>
      <c r="AW136" s="20">
        <f t="shared" si="131"/>
        <v>19441.273717422311</v>
      </c>
      <c r="AX136" s="20">
        <f t="shared" si="131"/>
        <v>19640.403466249118</v>
      </c>
      <c r="AY136" s="20">
        <f t="shared" si="131"/>
        <v>19780.162968321169</v>
      </c>
      <c r="AZ136" s="20">
        <f t="shared" si="131"/>
        <v>19888.263500218916</v>
      </c>
      <c r="BA136" s="20">
        <f t="shared" ref="BA136:BB136" si="132">IF(BA16=" ",,BA16)</f>
        <v>20008.081823225821</v>
      </c>
      <c r="BB136" s="20">
        <f t="shared" si="132"/>
        <v>20256.43218400453</v>
      </c>
      <c r="BC136" s="20">
        <f t="shared" ref="BC136:BD136" si="133">IF(BC16=" ",,BC16)</f>
        <v>20125.772101816983</v>
      </c>
      <c r="BD136" s="20">
        <f t="shared" si="133"/>
        <v>20473.019511840917</v>
      </c>
      <c r="BE136" s="15"/>
      <c r="BF136" s="15"/>
    </row>
    <row r="137" spans="1:58" ht="18" customHeight="1" x14ac:dyDescent="0.2">
      <c r="A137" s="69" t="s">
        <v>16</v>
      </c>
      <c r="B137" s="70"/>
      <c r="C137" s="69" t="s">
        <v>10</v>
      </c>
      <c r="D137" s="70"/>
      <c r="E137" s="33"/>
      <c r="F137" s="33"/>
      <c r="G137" s="34"/>
      <c r="H137" s="34"/>
      <c r="I137" s="34"/>
      <c r="J137" s="34"/>
      <c r="K137" s="34"/>
      <c r="L137" s="34"/>
      <c r="M137" s="34"/>
      <c r="N137" s="34"/>
      <c r="O137" s="34"/>
      <c r="P137" s="34"/>
      <c r="Q137" s="34"/>
      <c r="R137" s="34"/>
      <c r="S137" s="34"/>
      <c r="T137" s="34"/>
      <c r="U137" s="34"/>
      <c r="V137" s="34"/>
      <c r="W137" s="34"/>
      <c r="X137" s="34"/>
      <c r="Y137" s="34"/>
      <c r="Z137" s="34"/>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row>
    <row r="138" spans="1:58" ht="18" customHeight="1" x14ac:dyDescent="0.2">
      <c r="A138" s="45"/>
      <c r="B138" s="46"/>
      <c r="C138" s="45"/>
      <c r="D138" s="46"/>
      <c r="E138" s="33"/>
      <c r="F138" s="33"/>
      <c r="G138" s="34"/>
      <c r="H138" s="34"/>
      <c r="I138" s="34"/>
      <c r="J138" s="34"/>
      <c r="K138" s="34"/>
      <c r="L138" s="34"/>
      <c r="M138" s="34"/>
      <c r="N138" s="34"/>
      <c r="O138" s="34"/>
      <c r="P138" s="34"/>
      <c r="Q138" s="34"/>
      <c r="R138" s="34"/>
      <c r="S138" s="34"/>
      <c r="T138" s="34"/>
      <c r="U138" s="34"/>
      <c r="V138" s="34"/>
      <c r="W138" s="34"/>
      <c r="X138" s="34"/>
      <c r="Y138" s="34"/>
      <c r="Z138" s="34"/>
      <c r="AA138" s="15">
        <f t="shared" ref="AA138:AZ138" si="134">AA18</f>
        <v>30691</v>
      </c>
      <c r="AB138" s="15" t="str">
        <f t="shared" si="134"/>
        <v>…</v>
      </c>
      <c r="AC138" s="15">
        <f t="shared" si="134"/>
        <v>36890</v>
      </c>
      <c r="AD138" s="15" t="str">
        <f t="shared" si="134"/>
        <v>…</v>
      </c>
      <c r="AE138" s="15">
        <f t="shared" si="134"/>
        <v>41984</v>
      </c>
      <c r="AF138" s="15" t="str">
        <f t="shared" si="134"/>
        <v>…</v>
      </c>
      <c r="AG138" s="15">
        <f t="shared" si="134"/>
        <v>48446</v>
      </c>
      <c r="AH138" s="15" t="str">
        <f t="shared" si="134"/>
        <v>…</v>
      </c>
      <c r="AI138" s="15">
        <f t="shared" si="134"/>
        <v>54271</v>
      </c>
      <c r="AJ138" s="15" t="str">
        <f t="shared" si="134"/>
        <v>…</v>
      </c>
      <c r="AK138" s="15">
        <f t="shared" si="134"/>
        <v>63829</v>
      </c>
      <c r="AL138" s="15" t="str">
        <f t="shared" si="134"/>
        <v>…</v>
      </c>
      <c r="AM138" s="15">
        <f t="shared" si="134"/>
        <v>71014</v>
      </c>
      <c r="AN138" s="15">
        <f t="shared" si="134"/>
        <v>74051</v>
      </c>
      <c r="AO138" s="15">
        <f t="shared" si="134"/>
        <v>72019</v>
      </c>
      <c r="AP138" s="15">
        <f t="shared" si="134"/>
        <v>69861</v>
      </c>
      <c r="AQ138" s="15">
        <f t="shared" si="134"/>
        <v>70191</v>
      </c>
      <c r="AR138" s="15">
        <f t="shared" si="134"/>
        <v>69746</v>
      </c>
      <c r="AS138" s="15">
        <f t="shared" si="134"/>
        <v>68631</v>
      </c>
      <c r="AT138" s="15">
        <f t="shared" si="134"/>
        <v>67804</v>
      </c>
      <c r="AU138" s="15">
        <f t="shared" si="134"/>
        <v>66673</v>
      </c>
      <c r="AV138" s="15">
        <f t="shared" si="134"/>
        <v>66216</v>
      </c>
      <c r="AW138" s="15">
        <f t="shared" si="134"/>
        <v>64944</v>
      </c>
      <c r="AX138" s="15">
        <f t="shared" si="134"/>
        <v>63475</v>
      </c>
      <c r="AY138" s="15">
        <f t="shared" si="134"/>
        <v>61367</v>
      </c>
      <c r="AZ138" s="15">
        <f t="shared" si="134"/>
        <v>60279</v>
      </c>
      <c r="BA138" s="15">
        <f t="shared" ref="BA138:BB138" si="135">BA18</f>
        <v>59706</v>
      </c>
      <c r="BB138" s="15">
        <f t="shared" si="135"/>
        <v>58692</v>
      </c>
      <c r="BC138" s="15">
        <f t="shared" ref="BC138:BD138" si="136">BC18</f>
        <v>57820</v>
      </c>
      <c r="BD138" s="15">
        <f t="shared" si="136"/>
        <v>58487</v>
      </c>
      <c r="BE138" s="15"/>
      <c r="BF138" s="15"/>
    </row>
    <row r="139" spans="1:58" ht="12.75" x14ac:dyDescent="0.2">
      <c r="A139" s="16" t="s">
        <v>13</v>
      </c>
      <c r="B139" s="39" t="s">
        <v>32</v>
      </c>
      <c r="C139" s="16" t="s">
        <v>0</v>
      </c>
      <c r="D139" s="39" t="s">
        <v>33</v>
      </c>
      <c r="E139" s="33"/>
      <c r="F139" s="33"/>
      <c r="G139" s="34"/>
      <c r="H139" s="34"/>
      <c r="I139" s="34"/>
      <c r="J139" s="34"/>
      <c r="K139" s="34"/>
      <c r="L139" s="34"/>
      <c r="M139" s="34"/>
      <c r="N139" s="34"/>
      <c r="O139" s="34"/>
      <c r="P139" s="34"/>
      <c r="Q139" s="34"/>
      <c r="R139" s="34"/>
      <c r="S139" s="34"/>
      <c r="T139" s="34"/>
      <c r="U139" s="34"/>
      <c r="V139" s="34"/>
      <c r="W139" s="34"/>
      <c r="X139" s="34"/>
      <c r="Y139" s="34"/>
      <c r="Z139" s="34"/>
      <c r="AA139" s="15"/>
      <c r="AB139" s="15"/>
      <c r="AC139" s="15"/>
      <c r="AD139" s="15"/>
      <c r="AE139" s="15"/>
      <c r="AF139" s="15"/>
      <c r="AG139" s="15"/>
      <c r="AH139" s="15"/>
      <c r="AI139" s="15"/>
      <c r="AJ139" s="15"/>
      <c r="AK139" s="15"/>
      <c r="AL139" s="15"/>
      <c r="AM139" s="15"/>
      <c r="AN139" s="15">
        <f t="shared" ref="AN139:BD139" si="137">(AN18-AM18)/ABS(AM18)</f>
        <v>4.2766215112513023E-2</v>
      </c>
      <c r="AO139" s="41">
        <f t="shared" si="137"/>
        <v>-2.7440547730618086E-2</v>
      </c>
      <c r="AP139" s="41">
        <f t="shared" si="137"/>
        <v>-2.996431497243783E-2</v>
      </c>
      <c r="AQ139" s="41">
        <f t="shared" si="137"/>
        <v>4.7236655644780348E-3</v>
      </c>
      <c r="AR139" s="41">
        <f t="shared" si="137"/>
        <v>-6.3398441395620519E-3</v>
      </c>
      <c r="AS139" s="41">
        <f t="shared" si="137"/>
        <v>-1.5986579875548419E-2</v>
      </c>
      <c r="AT139" s="41">
        <f t="shared" si="137"/>
        <v>-1.204994827410354E-2</v>
      </c>
      <c r="AU139" s="41">
        <f t="shared" si="137"/>
        <v>-1.668043183293021E-2</v>
      </c>
      <c r="AV139" s="41">
        <f t="shared" si="137"/>
        <v>-6.8543488368604981E-3</v>
      </c>
      <c r="AW139" s="41">
        <f t="shared" si="137"/>
        <v>-1.9209858644436389E-2</v>
      </c>
      <c r="AX139" s="41">
        <f t="shared" si="137"/>
        <v>-2.2619487558511949E-2</v>
      </c>
      <c r="AY139" s="41">
        <f t="shared" si="137"/>
        <v>-3.3209925167388736E-2</v>
      </c>
      <c r="AZ139" s="41">
        <f t="shared" si="137"/>
        <v>-1.7729398536672804E-2</v>
      </c>
      <c r="BA139" s="41">
        <f t="shared" si="137"/>
        <v>-9.5057980391181005E-3</v>
      </c>
      <c r="BB139" s="41">
        <f t="shared" si="137"/>
        <v>-1.6983217767058589E-2</v>
      </c>
      <c r="BC139" s="41">
        <f t="shared" si="137"/>
        <v>-1.4857220745587133E-2</v>
      </c>
      <c r="BD139" s="41">
        <f t="shared" si="137"/>
        <v>1.1535800760982359E-2</v>
      </c>
      <c r="BE139" s="41"/>
      <c r="BF139" s="41"/>
    </row>
    <row r="140" spans="1:58" ht="12.75" x14ac:dyDescent="0.2">
      <c r="A140" s="18" t="s">
        <v>25</v>
      </c>
      <c r="B140" s="19" t="s">
        <v>14</v>
      </c>
      <c r="C140" s="18" t="s">
        <v>9</v>
      </c>
      <c r="D140" s="19" t="s">
        <v>11</v>
      </c>
      <c r="E140" s="33"/>
      <c r="F140" s="33"/>
      <c r="G140" s="34"/>
      <c r="H140" s="34"/>
      <c r="I140" s="34"/>
      <c r="J140" s="34"/>
      <c r="K140" s="34"/>
      <c r="L140" s="34"/>
      <c r="M140" s="34"/>
      <c r="N140" s="34"/>
      <c r="O140" s="34"/>
      <c r="P140" s="34"/>
      <c r="Q140" s="34"/>
      <c r="R140" s="34"/>
      <c r="S140" s="34"/>
      <c r="T140" s="34"/>
      <c r="U140" s="34"/>
      <c r="V140" s="34"/>
      <c r="W140" s="34"/>
      <c r="X140" s="34"/>
      <c r="Y140" s="34"/>
      <c r="Z140" s="34"/>
      <c r="AA140" s="20">
        <f>IF(AA20=" ",,AA20)</f>
        <v>3616.6954481769899</v>
      </c>
      <c r="AB140" s="20">
        <f>(AA140+AC140)/2</f>
        <v>3688.760071516117</v>
      </c>
      <c r="AC140" s="20">
        <f>IF(AC20=" ",,AC20)</f>
        <v>3760.8246948552442</v>
      </c>
      <c r="AD140" s="20">
        <f>(AC140+AE140)/2</f>
        <v>3845.44664620811</v>
      </c>
      <c r="AE140" s="20">
        <f>IF(AE20=" ",,AE20)</f>
        <v>3930.0685975609758</v>
      </c>
      <c r="AF140" s="20">
        <f>(AE140+AG140)/2</f>
        <v>3915.6597374131925</v>
      </c>
      <c r="AG140" s="20">
        <f>IF(AG20=" ",,AG20)</f>
        <v>3901.2508772654091</v>
      </c>
      <c r="AH140" s="20">
        <f>(AG140+AI140)/2</f>
        <v>3995.9166623064893</v>
      </c>
      <c r="AI140" s="20">
        <f>IF(AI20=" ",,AI20)</f>
        <v>4090.58244734757</v>
      </c>
      <c r="AJ140" s="20">
        <f>(AI140+AK140)/2</f>
        <v>4074.149579593508</v>
      </c>
      <c r="AK140" s="20">
        <f>IF(AK20=" ",,AK20)</f>
        <v>4057.7167118394464</v>
      </c>
      <c r="AL140" s="20">
        <f>(AK140+AM140)/2</f>
        <v>4060.0705112693727</v>
      </c>
      <c r="AM140" s="20">
        <f t="shared" ref="AM140:AZ140" si="138">IF(AM20=" ",,AM20)</f>
        <v>4062.424310699299</v>
      </c>
      <c r="AN140" s="20">
        <f t="shared" si="138"/>
        <v>4273.7032585650431</v>
      </c>
      <c r="AO140" s="20">
        <f t="shared" si="138"/>
        <v>4263.2083200266597</v>
      </c>
      <c r="AP140" s="20">
        <f t="shared" si="138"/>
        <v>4318.217603527004</v>
      </c>
      <c r="AQ140" s="20">
        <f t="shared" si="138"/>
        <v>4325.0701656907586</v>
      </c>
      <c r="AR140" s="20">
        <f t="shared" si="138"/>
        <v>4458.5782697215618</v>
      </c>
      <c r="AS140" s="20">
        <f t="shared" si="138"/>
        <v>4472.3667147498936</v>
      </c>
      <c r="AT140" s="20">
        <f t="shared" si="138"/>
        <v>4713.5124771399924</v>
      </c>
      <c r="AU140" s="20">
        <f t="shared" si="138"/>
        <v>4517.6758207970242</v>
      </c>
      <c r="AV140" s="20">
        <f t="shared" si="138"/>
        <v>4621.4661109097497</v>
      </c>
      <c r="AW140" s="20">
        <f t="shared" si="138"/>
        <v>4643.6314363143638</v>
      </c>
      <c r="AX140" s="20">
        <f t="shared" si="138"/>
        <v>4641.0397794407254</v>
      </c>
      <c r="AY140" s="20">
        <f t="shared" si="138"/>
        <v>4761.8100933726591</v>
      </c>
      <c r="AZ140" s="20">
        <f t="shared" si="138"/>
        <v>4862.0249174671108</v>
      </c>
      <c r="BA140" s="20">
        <f t="shared" ref="BA140:BB140" si="139">IF(BA20=" ",,BA20)</f>
        <v>4878.906642548488</v>
      </c>
      <c r="BB140" s="20">
        <f t="shared" si="139"/>
        <v>4834.7645334968984</v>
      </c>
      <c r="BC140" s="20">
        <f t="shared" ref="BC140:BD140" si="140">IF(BC20=" ",,BC20)</f>
        <v>4937.3227257004492</v>
      </c>
      <c r="BD140" s="20">
        <f t="shared" si="140"/>
        <v>4930.7538427342834</v>
      </c>
      <c r="BE140" s="15"/>
      <c r="BF140" s="15"/>
    </row>
    <row r="141" spans="1:58" ht="12.75" x14ac:dyDescent="0.2">
      <c r="A141" s="71" t="s">
        <v>38</v>
      </c>
      <c r="B141" s="72"/>
      <c r="C141" s="71" t="s">
        <v>39</v>
      </c>
      <c r="D141" s="72"/>
      <c r="E141" s="33"/>
      <c r="F141" s="33"/>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row>
    <row r="142" spans="1:58" ht="12.75" x14ac:dyDescent="0.2">
      <c r="A142" s="16" t="s">
        <v>13</v>
      </c>
      <c r="B142" s="39"/>
      <c r="C142" s="16" t="s">
        <v>0</v>
      </c>
      <c r="D142" s="40"/>
      <c r="E142" s="33"/>
      <c r="F142" s="33"/>
      <c r="G142" s="34"/>
      <c r="H142" s="34"/>
      <c r="I142" s="34"/>
      <c r="J142" s="34"/>
      <c r="K142" s="34"/>
      <c r="L142" s="34"/>
      <c r="M142" s="34"/>
      <c r="N142" s="34"/>
      <c r="O142" s="34"/>
      <c r="P142" s="34"/>
      <c r="Q142" s="34"/>
      <c r="R142" s="34"/>
      <c r="S142" s="34"/>
      <c r="T142" s="34"/>
      <c r="U142" s="34"/>
      <c r="V142" s="34"/>
      <c r="W142" s="34"/>
      <c r="X142" s="34"/>
      <c r="Y142" s="34"/>
      <c r="Z142" s="34"/>
      <c r="AA142" s="15">
        <f>AA14+AA18</f>
        <v>161401</v>
      </c>
      <c r="AB142" s="37">
        <f>(AA14+AA18+AC14+AC18)/2</f>
        <v>164661.5</v>
      </c>
      <c r="AC142" s="15">
        <f>AC14+AC18</f>
        <v>167922</v>
      </c>
      <c r="AD142" s="37">
        <f>(AC14+AC18+AE14+AE18)/2</f>
        <v>173193</v>
      </c>
      <c r="AE142" s="15">
        <f>AE14+AE18</f>
        <v>178464</v>
      </c>
      <c r="AF142" s="37">
        <f>(AE14+AE18+AG14+AG18)/2</f>
        <v>184537</v>
      </c>
      <c r="AG142" s="15">
        <f>AG14+AG18</f>
        <v>190610</v>
      </c>
      <c r="AH142" s="37">
        <f>(AG14+AG18+AI14+AI18)/2</f>
        <v>197462.5</v>
      </c>
      <c r="AI142" s="15">
        <f>AI14+AI18</f>
        <v>204315</v>
      </c>
      <c r="AJ142" s="37">
        <f>(AI14+AI18+AK14+AK18)/2</f>
        <v>211374</v>
      </c>
      <c r="AK142" s="15">
        <f>AK14+AK18</f>
        <v>218433</v>
      </c>
      <c r="AL142" s="37">
        <f>(AK14+AK18+AM14+AM18)/2</f>
        <v>225222</v>
      </c>
      <c r="AM142" s="15">
        <f t="shared" ref="AM142:AZ142" si="141">AM14+AM18</f>
        <v>232011</v>
      </c>
      <c r="AN142" s="15">
        <f t="shared" si="141"/>
        <v>237685</v>
      </c>
      <c r="AO142" s="15">
        <f t="shared" si="141"/>
        <v>238123</v>
      </c>
      <c r="AP142" s="15">
        <f t="shared" si="141"/>
        <v>238371</v>
      </c>
      <c r="AQ142" s="15">
        <f t="shared" si="141"/>
        <v>241574</v>
      </c>
      <c r="AR142" s="15">
        <f t="shared" si="141"/>
        <v>243762</v>
      </c>
      <c r="AS142" s="15">
        <f t="shared" si="141"/>
        <v>245942</v>
      </c>
      <c r="AT142" s="15">
        <f t="shared" si="141"/>
        <v>247795</v>
      </c>
      <c r="AU142" s="15">
        <f t="shared" si="141"/>
        <v>249012</v>
      </c>
      <c r="AV142" s="15">
        <f t="shared" si="141"/>
        <v>250715</v>
      </c>
      <c r="AW142" s="15">
        <f t="shared" si="141"/>
        <v>250040</v>
      </c>
      <c r="AX142" s="15">
        <f t="shared" si="141"/>
        <v>249959</v>
      </c>
      <c r="AY142" s="15">
        <f t="shared" si="141"/>
        <v>249379</v>
      </c>
      <c r="AZ142" s="15">
        <f t="shared" si="141"/>
        <v>249850</v>
      </c>
      <c r="BA142" s="15">
        <f t="shared" ref="BA142:BB142" si="142">BA14+BA18</f>
        <v>250752</v>
      </c>
      <c r="BB142" s="15">
        <f t="shared" si="142"/>
        <v>249296</v>
      </c>
      <c r="BC142" s="15">
        <f t="shared" ref="BC142:BD142" si="143">BC14+BC18</f>
        <v>251933</v>
      </c>
      <c r="BD142" s="15">
        <f t="shared" si="143"/>
        <v>251293</v>
      </c>
      <c r="BE142" s="47"/>
      <c r="BF142" s="15"/>
    </row>
    <row r="143" spans="1:58" ht="12.75" x14ac:dyDescent="0.2">
      <c r="A143" s="16" t="s">
        <v>13</v>
      </c>
      <c r="B143" s="39" t="s">
        <v>32</v>
      </c>
      <c r="C143" s="16" t="s">
        <v>0</v>
      </c>
      <c r="D143" s="39" t="s">
        <v>33</v>
      </c>
      <c r="E143" s="33"/>
      <c r="F143" s="33"/>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f t="shared" ref="AN143:BD143" si="144">((AN14+AN18)-(AM14+AM18))/ABS(AM14+AM18)</f>
        <v>2.4455737012469236E-2</v>
      </c>
      <c r="AO143" s="41">
        <f t="shared" si="144"/>
        <v>1.8427751014998843E-3</v>
      </c>
      <c r="AP143" s="41">
        <f t="shared" si="144"/>
        <v>1.0414785635994843E-3</v>
      </c>
      <c r="AQ143" s="41">
        <f t="shared" si="144"/>
        <v>1.3437037223487757E-2</v>
      </c>
      <c r="AR143" s="41">
        <f t="shared" si="144"/>
        <v>9.0572660965170092E-3</v>
      </c>
      <c r="AS143" s="41">
        <f t="shared" si="144"/>
        <v>8.9431494654622131E-3</v>
      </c>
      <c r="AT143" s="41">
        <f t="shared" si="144"/>
        <v>7.534296704100967E-3</v>
      </c>
      <c r="AU143" s="41">
        <f t="shared" si="144"/>
        <v>4.9113178232006293E-3</v>
      </c>
      <c r="AV143" s="41">
        <f t="shared" si="144"/>
        <v>6.8390278380158383E-3</v>
      </c>
      <c r="AW143" s="41">
        <f t="shared" si="144"/>
        <v>-2.6923000219372596E-3</v>
      </c>
      <c r="AX143" s="41">
        <f t="shared" si="144"/>
        <v>-3.2394816829307312E-4</v>
      </c>
      <c r="AY143" s="41">
        <f t="shared" si="144"/>
        <v>-2.3203805424089549E-3</v>
      </c>
      <c r="AZ143" s="41">
        <f t="shared" si="144"/>
        <v>1.8886915097101199E-3</v>
      </c>
      <c r="BA143" s="41">
        <f t="shared" si="144"/>
        <v>3.6101660996597958E-3</v>
      </c>
      <c r="BB143" s="41">
        <f t="shared" si="144"/>
        <v>-5.8065339458907607E-3</v>
      </c>
      <c r="BC143" s="41">
        <f t="shared" si="144"/>
        <v>1.0577787048328091E-2</v>
      </c>
      <c r="BD143" s="41">
        <f t="shared" si="144"/>
        <v>-2.5403579523127179E-3</v>
      </c>
      <c r="BE143" s="41"/>
      <c r="BF143" s="41"/>
    </row>
    <row r="144" spans="1:58" ht="12.75" x14ac:dyDescent="0.2">
      <c r="A144" s="16" t="s">
        <v>13</v>
      </c>
      <c r="B144" s="39" t="s">
        <v>34</v>
      </c>
      <c r="C144" s="16" t="s">
        <v>0</v>
      </c>
      <c r="D144" s="39" t="s">
        <v>35</v>
      </c>
      <c r="E144" s="33"/>
      <c r="F144" s="33"/>
      <c r="G144" s="34"/>
      <c r="H144" s="34"/>
      <c r="I144" s="34"/>
      <c r="J144" s="34"/>
      <c r="K144" s="34"/>
      <c r="L144" s="34"/>
      <c r="M144" s="34"/>
      <c r="N144" s="34"/>
      <c r="O144" s="34"/>
      <c r="P144" s="34"/>
      <c r="Q144" s="34"/>
      <c r="R144" s="34"/>
      <c r="S144" s="34"/>
      <c r="T144" s="34"/>
      <c r="U144" s="34"/>
      <c r="V144" s="34"/>
      <c r="W144" s="34"/>
      <c r="X144" s="34"/>
      <c r="Y144" s="34"/>
      <c r="Z144" s="34"/>
      <c r="AA144" s="15">
        <v>100</v>
      </c>
      <c r="AB144" s="42">
        <f>100/$AA$142*AB142</f>
        <v>102.02012379105457</v>
      </c>
      <c r="AC144" s="42">
        <f t="shared" ref="AC144:AS144" si="145">100/$AA$142*AC142</f>
        <v>104.04024758210916</v>
      </c>
      <c r="AD144" s="42">
        <f t="shared" si="145"/>
        <v>107.30602660454396</v>
      </c>
      <c r="AE144" s="42">
        <f t="shared" si="145"/>
        <v>110.57180562697877</v>
      </c>
      <c r="AF144" s="42">
        <f t="shared" si="145"/>
        <v>114.33448367730064</v>
      </c>
      <c r="AG144" s="42">
        <f t="shared" si="145"/>
        <v>118.09716172762251</v>
      </c>
      <c r="AH144" s="42">
        <f t="shared" si="145"/>
        <v>122.3427983717573</v>
      </c>
      <c r="AI144" s="42">
        <f t="shared" si="145"/>
        <v>126.58843501589209</v>
      </c>
      <c r="AJ144" s="42">
        <f t="shared" si="145"/>
        <v>130.9620138660851</v>
      </c>
      <c r="AK144" s="42">
        <f t="shared" si="145"/>
        <v>135.33559271627809</v>
      </c>
      <c r="AL144" s="42">
        <f t="shared" si="145"/>
        <v>139.54188635758143</v>
      </c>
      <c r="AM144" s="42">
        <f t="shared" si="145"/>
        <v>143.74817999888475</v>
      </c>
      <c r="AN144" s="42">
        <f t="shared" si="145"/>
        <v>147.26364768495858</v>
      </c>
      <c r="AO144" s="42">
        <f t="shared" si="145"/>
        <v>147.53502146826847</v>
      </c>
      <c r="AP144" s="42">
        <f t="shared" si="145"/>
        <v>147.68867603050788</v>
      </c>
      <c r="AQ144" s="42">
        <f t="shared" si="145"/>
        <v>149.67317426781742</v>
      </c>
      <c r="AR144" s="42">
        <f>100/$AA$142*AR142</f>
        <v>151.0288040346714</v>
      </c>
      <c r="AS144" s="42">
        <f t="shared" si="145"/>
        <v>152.37947720274349</v>
      </c>
      <c r="AT144" s="42">
        <f t="shared" ref="AT144:AU144" si="146">100/$AA$142*AT142</f>
        <v>153.52754939560472</v>
      </c>
      <c r="AU144" s="42">
        <f t="shared" si="146"/>
        <v>154.28157198530369</v>
      </c>
      <c r="AV144" s="42">
        <f t="shared" ref="AV144:AW144" si="147">100/$AA$142*AV142</f>
        <v>155.33670795100403</v>
      </c>
      <c r="AW144" s="42">
        <f t="shared" si="147"/>
        <v>154.91849492877986</v>
      </c>
      <c r="AX144" s="42">
        <f t="shared" ref="AX144:AY144" si="148">100/$AA$142*AX142</f>
        <v>154.86830936611298</v>
      </c>
      <c r="AY144" s="42">
        <f t="shared" si="148"/>
        <v>154.50895595442407</v>
      </c>
      <c r="AZ144" s="42">
        <f t="shared" ref="AZ144:BA144" si="149">100/$AA$142*AZ142</f>
        <v>154.80077570770936</v>
      </c>
      <c r="BA144" s="42">
        <f t="shared" si="149"/>
        <v>155.35963222037037</v>
      </c>
      <c r="BB144" s="42">
        <f t="shared" ref="BB144:BC144" si="150">100/$AA$142*BB142</f>
        <v>154.45753124206169</v>
      </c>
      <c r="BC144" s="42">
        <f t="shared" si="150"/>
        <v>156.09135011555071</v>
      </c>
      <c r="BD144" s="42">
        <f t="shared" ref="BD144" si="151">100/$AA$142*BD142</f>
        <v>155.69482221299745</v>
      </c>
      <c r="BE144" s="42"/>
      <c r="BF144" s="42"/>
    </row>
    <row r="145" spans="1:58" ht="12.75" x14ac:dyDescent="0.2">
      <c r="A145" s="71" t="s">
        <v>17</v>
      </c>
      <c r="B145" s="72"/>
      <c r="C145" s="71" t="s">
        <v>8</v>
      </c>
      <c r="D145" s="72"/>
      <c r="E145" s="33"/>
      <c r="F145" s="33"/>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row>
    <row r="146" spans="1:58" ht="12.75" x14ac:dyDescent="0.2">
      <c r="A146" s="16" t="s">
        <v>13</v>
      </c>
      <c r="B146" s="39"/>
      <c r="C146" s="16" t="s">
        <v>0</v>
      </c>
      <c r="D146" s="40"/>
      <c r="E146" s="33"/>
      <c r="F146" s="33"/>
      <c r="G146" s="34"/>
      <c r="H146" s="34"/>
      <c r="I146" s="34"/>
      <c r="J146" s="34"/>
      <c r="K146" s="34"/>
      <c r="L146" s="34"/>
      <c r="M146" s="34"/>
      <c r="N146" s="34"/>
      <c r="O146" s="34"/>
      <c r="P146" s="34"/>
      <c r="Q146" s="34"/>
      <c r="R146" s="34"/>
      <c r="S146" s="34"/>
      <c r="T146" s="34"/>
      <c r="U146" s="34"/>
      <c r="V146" s="34"/>
      <c r="W146" s="34"/>
      <c r="X146" s="34"/>
      <c r="Y146" s="34"/>
      <c r="Z146" s="34"/>
      <c r="AA146" s="15">
        <f>AA42</f>
        <v>26457</v>
      </c>
      <c r="AB146" s="15">
        <f>(AA146+AC146)/2</f>
        <v>28070.5</v>
      </c>
      <c r="AC146" s="15">
        <f>AC42</f>
        <v>29684</v>
      </c>
      <c r="AD146" s="15">
        <f>(AC146+AE146)/2</f>
        <v>30013</v>
      </c>
      <c r="AE146" s="15">
        <f>AE42</f>
        <v>30342</v>
      </c>
      <c r="AF146" s="15">
        <f>(AE146+AG146)/2</f>
        <v>29743.5</v>
      </c>
      <c r="AG146" s="15">
        <f>AG42</f>
        <v>29145</v>
      </c>
      <c r="AH146" s="15">
        <f>(AG146+AI146)/2</f>
        <v>30154.5</v>
      </c>
      <c r="AI146" s="15">
        <f>AI42</f>
        <v>31164</v>
      </c>
      <c r="AJ146" s="15">
        <f>(AI146+AK146)/2</f>
        <v>29736</v>
      </c>
      <c r="AK146" s="15">
        <f>AK42</f>
        <v>28308</v>
      </c>
      <c r="AL146" s="15">
        <f>(AK146+AM146)/2</f>
        <v>30957</v>
      </c>
      <c r="AM146" s="15">
        <f t="shared" ref="AM146:AZ146" si="152">AM42</f>
        <v>33606</v>
      </c>
      <c r="AN146" s="15">
        <f t="shared" si="152"/>
        <v>28143</v>
      </c>
      <c r="AO146" s="15">
        <f t="shared" si="152"/>
        <v>33892</v>
      </c>
      <c r="AP146" s="15">
        <f t="shared" si="152"/>
        <v>36394</v>
      </c>
      <c r="AQ146" s="15">
        <f t="shared" si="152"/>
        <v>40285</v>
      </c>
      <c r="AR146" s="15">
        <f t="shared" si="152"/>
        <v>42156</v>
      </c>
      <c r="AS146" s="15">
        <f t="shared" si="152"/>
        <v>36225</v>
      </c>
      <c r="AT146" s="15">
        <f t="shared" si="152"/>
        <v>37918</v>
      </c>
      <c r="AU146" s="15">
        <f t="shared" si="152"/>
        <v>40382</v>
      </c>
      <c r="AV146" s="15">
        <f t="shared" si="152"/>
        <v>39664</v>
      </c>
      <c r="AW146" s="15">
        <f t="shared" si="152"/>
        <v>41369</v>
      </c>
      <c r="AX146" s="15">
        <f t="shared" si="152"/>
        <v>39719</v>
      </c>
      <c r="AY146" s="15">
        <f t="shared" si="152"/>
        <v>41187</v>
      </c>
      <c r="AZ146" s="15">
        <f t="shared" si="152"/>
        <v>44476</v>
      </c>
      <c r="BA146" s="15">
        <f t="shared" ref="BA146:BB146" si="153">BA42</f>
        <v>48142</v>
      </c>
      <c r="BB146" s="15">
        <f t="shared" si="153"/>
        <v>51028</v>
      </c>
      <c r="BC146" s="15">
        <f t="shared" ref="BC146:BD146" si="154">BC42</f>
        <v>52405</v>
      </c>
      <c r="BD146" s="15">
        <f t="shared" si="154"/>
        <v>57543</v>
      </c>
      <c r="BE146" s="15"/>
      <c r="BF146" s="15"/>
    </row>
    <row r="147" spans="1:58" ht="13.5" thickBot="1" x14ac:dyDescent="0.25">
      <c r="A147" s="22" t="s">
        <v>13</v>
      </c>
      <c r="B147" s="48" t="s">
        <v>32</v>
      </c>
      <c r="C147" s="22" t="s">
        <v>0</v>
      </c>
      <c r="D147" s="48" t="s">
        <v>33</v>
      </c>
      <c r="E147" s="49"/>
      <c r="F147" s="49"/>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f>(AN146-AM146)/ABS(AM146)</f>
        <v>-0.16256025709694696</v>
      </c>
      <c r="AO147" s="51">
        <f t="shared" ref="AO147:BD147" si="155">(AO146-AN146)/ABS(AN146)</f>
        <v>0.20427815087233059</v>
      </c>
      <c r="AP147" s="51">
        <f t="shared" si="155"/>
        <v>7.3822731027971197E-2</v>
      </c>
      <c r="AQ147" s="51">
        <f t="shared" si="155"/>
        <v>0.10691322745507502</v>
      </c>
      <c r="AR147" s="51">
        <f t="shared" si="155"/>
        <v>4.6444085888047659E-2</v>
      </c>
      <c r="AS147" s="51">
        <f t="shared" si="155"/>
        <v>-0.14069171648163961</v>
      </c>
      <c r="AT147" s="51">
        <f t="shared" si="155"/>
        <v>4.6735679779158039E-2</v>
      </c>
      <c r="AU147" s="51">
        <f t="shared" si="155"/>
        <v>6.4982330291682044E-2</v>
      </c>
      <c r="AV147" s="51">
        <f t="shared" si="155"/>
        <v>-1.7780199098608292E-2</v>
      </c>
      <c r="AW147" s="51">
        <f t="shared" si="155"/>
        <v>4.2986083098023396E-2</v>
      </c>
      <c r="AX147" s="51">
        <f t="shared" si="155"/>
        <v>-3.988493799705093E-2</v>
      </c>
      <c r="AY147" s="51">
        <f t="shared" si="155"/>
        <v>3.6959641481406881E-2</v>
      </c>
      <c r="AZ147" s="51">
        <f t="shared" si="155"/>
        <v>7.9855294146211189E-2</v>
      </c>
      <c r="BA147" s="51">
        <f t="shared" si="155"/>
        <v>8.2426477201187162E-2</v>
      </c>
      <c r="BB147" s="51">
        <f t="shared" si="155"/>
        <v>5.9947654854389097E-2</v>
      </c>
      <c r="BC147" s="51">
        <f t="shared" si="155"/>
        <v>2.6985184604530844E-2</v>
      </c>
      <c r="BD147" s="51">
        <f t="shared" si="155"/>
        <v>9.804407976338135E-2</v>
      </c>
      <c r="BF147" s="41"/>
    </row>
  </sheetData>
  <mergeCells count="80">
    <mergeCell ref="A145:B145"/>
    <mergeCell ref="C145:D145"/>
    <mergeCell ref="A137:B137"/>
    <mergeCell ref="A127:B127"/>
    <mergeCell ref="A132:B132"/>
    <mergeCell ref="C137:D137"/>
    <mergeCell ref="C127:D127"/>
    <mergeCell ref="C132:D132"/>
    <mergeCell ref="A141:B141"/>
    <mergeCell ref="C141:D141"/>
    <mergeCell ref="C21:D21"/>
    <mergeCell ref="A22:B22"/>
    <mergeCell ref="C22:D22"/>
    <mergeCell ref="C33:D33"/>
    <mergeCell ref="A33:B33"/>
    <mergeCell ref="C29:D29"/>
    <mergeCell ref="C30:D30"/>
    <mergeCell ref="C25:D25"/>
    <mergeCell ref="C26:D26"/>
    <mergeCell ref="A25:B25"/>
    <mergeCell ref="A26:B26"/>
    <mergeCell ref="A21:B21"/>
    <mergeCell ref="A29:B29"/>
    <mergeCell ref="A30:B30"/>
    <mergeCell ref="A122:B122"/>
    <mergeCell ref="C84:D84"/>
    <mergeCell ref="C122:D122"/>
    <mergeCell ref="C42:D42"/>
    <mergeCell ref="C41:D41"/>
    <mergeCell ref="A41:B41"/>
    <mergeCell ref="A119:B119"/>
    <mergeCell ref="C119:D119"/>
    <mergeCell ref="A121:B121"/>
    <mergeCell ref="C121:D121"/>
    <mergeCell ref="A42:B42"/>
    <mergeCell ref="A84:B84"/>
    <mergeCell ref="A101:B101"/>
    <mergeCell ref="C101:D101"/>
    <mergeCell ref="A120:B120"/>
    <mergeCell ref="C120:D120"/>
    <mergeCell ref="C5:D5"/>
    <mergeCell ref="C9:D9"/>
    <mergeCell ref="C6:D6"/>
    <mergeCell ref="A1:B1"/>
    <mergeCell ref="C1:D1"/>
    <mergeCell ref="A3:B3"/>
    <mergeCell ref="C3:D3"/>
    <mergeCell ref="C4:D4"/>
    <mergeCell ref="A4:B4"/>
    <mergeCell ref="A9:B9"/>
    <mergeCell ref="A5:B5"/>
    <mergeCell ref="A6:B6"/>
    <mergeCell ref="C17:D17"/>
    <mergeCell ref="C10:D10"/>
    <mergeCell ref="C14:D14"/>
    <mergeCell ref="C18:D18"/>
    <mergeCell ref="C13:D13"/>
    <mergeCell ref="A10:B10"/>
    <mergeCell ref="A13:B13"/>
    <mergeCell ref="A14:B14"/>
    <mergeCell ref="A17:B17"/>
    <mergeCell ref="A18:B18"/>
    <mergeCell ref="A38:B38"/>
    <mergeCell ref="C38:D38"/>
    <mergeCell ref="C34:D34"/>
    <mergeCell ref="A45:B45"/>
    <mergeCell ref="C45:D45"/>
    <mergeCell ref="A34:B34"/>
    <mergeCell ref="A37:B37"/>
    <mergeCell ref="C37:D37"/>
    <mergeCell ref="A46:B46"/>
    <mergeCell ref="C46:D46"/>
    <mergeCell ref="A50:B50"/>
    <mergeCell ref="C50:D50"/>
    <mergeCell ref="A54:B54"/>
    <mergeCell ref="C54:D54"/>
    <mergeCell ref="A49:B49"/>
    <mergeCell ref="C49:D49"/>
    <mergeCell ref="A53:B53"/>
    <mergeCell ref="C53:D53"/>
  </mergeCells>
  <phoneticPr fontId="21" type="noConversion"/>
  <pageMargins left="0.23622047244094491" right="0.23622047244094491" top="0.78740157480314965" bottom="0.47244094488188981" header="0.31496062992125984" footer="0.31496062992125984"/>
  <pageSetup paperSize="9" scale="73" fitToWidth="2" fitToHeight="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BV_PP_6</vt:lpstr>
      <vt:lpstr>BV_PP_6!Druckbereich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Schüpbach</dc:creator>
  <cp:lastModifiedBy>Schüpbach Salome BSV</cp:lastModifiedBy>
  <cp:lastPrinted>2019-07-25T07:14:02Z</cp:lastPrinted>
  <dcterms:created xsi:type="dcterms:W3CDTF">2012-01-24T12:55:29Z</dcterms:created>
  <dcterms:modified xsi:type="dcterms:W3CDTF">2023-11-29T11:33:12Z</dcterms:modified>
</cp:coreProperties>
</file>