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b.intra.admin.ch\Userhome$\BSV-01\U80753191\config\Desktop\"/>
    </mc:Choice>
  </mc:AlternateContent>
  <xr:revisionPtr revIDLastSave="0" documentId="8_{F44EFDB7-C4A8-4F24-90C0-7A43A39DF1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G_EO_6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#REF!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#REF!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#REF!,#REF!,#REF!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#REF!,#REF!,#REF!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APG_EO_6!$A$1:$AA$54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#REF!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#REF!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2" i="3" l="1"/>
  <c r="Z33" i="3"/>
  <c r="Z34" i="3"/>
  <c r="Y109" i="3"/>
  <c r="X109" i="3"/>
  <c r="P109" i="3"/>
  <c r="S108" i="3"/>
  <c r="T108" i="3"/>
  <c r="U108" i="3"/>
  <c r="V108" i="3"/>
  <c r="W108" i="3"/>
  <c r="X108" i="3"/>
  <c r="Y108" i="3"/>
  <c r="R108" i="3"/>
  <c r="Q108" i="3"/>
  <c r="D108" i="3"/>
  <c r="E108" i="3"/>
  <c r="F108" i="3"/>
  <c r="G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Q109" i="3"/>
  <c r="R109" i="3"/>
  <c r="S109" i="3"/>
  <c r="T109" i="3"/>
  <c r="U109" i="3"/>
  <c r="V109" i="3"/>
  <c r="W109" i="3"/>
  <c r="C109" i="3"/>
  <c r="C108" i="3"/>
  <c r="P108" i="3"/>
  <c r="AA28" i="3"/>
  <c r="C105" i="3"/>
  <c r="C106" i="3"/>
  <c r="C107" i="3"/>
  <c r="O108" i="3"/>
  <c r="Y105" i="3"/>
  <c r="Y106" i="3"/>
  <c r="Y107" i="3"/>
  <c r="X105" i="3"/>
  <c r="X106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N108" i="3"/>
  <c r="AA18" i="3"/>
  <c r="Z18" i="3"/>
  <c r="AA6" i="3"/>
  <c r="Z6" i="3"/>
  <c r="Z20" i="3"/>
  <c r="Z10" i="3"/>
  <c r="Z38" i="3"/>
  <c r="Z37" i="3"/>
  <c r="Z23" i="3"/>
  <c r="Z14" i="3"/>
  <c r="Z13" i="3"/>
  <c r="Z21" i="3"/>
  <c r="Z11" i="3"/>
  <c r="Z30" i="3"/>
  <c r="AA20" i="3"/>
  <c r="AA10" i="3"/>
  <c r="Z29" i="3"/>
  <c r="Z22" i="3"/>
  <c r="AA17" i="3"/>
  <c r="AA8" i="3"/>
  <c r="Z25" i="3"/>
  <c r="Z16" i="3"/>
  <c r="Z7" i="3"/>
  <c r="AA14" i="3"/>
  <c r="Z24" i="3"/>
  <c r="Z15" i="3"/>
  <c r="AA23" i="3"/>
  <c r="Z8" i="3"/>
  <c r="Z17" i="3"/>
  <c r="Z36" i="3"/>
  <c r="AA11" i="3"/>
  <c r="AA21" i="3"/>
  <c r="Z9" i="3"/>
  <c r="Z28" i="3"/>
  <c r="AA13" i="3"/>
  <c r="AA22" i="3"/>
  <c r="AA15" i="3"/>
  <c r="AA24" i="3"/>
  <c r="AA7" i="3"/>
  <c r="AA16" i="3"/>
  <c r="AA25" i="3"/>
  <c r="AA9" i="3"/>
  <c r="M108" i="3"/>
  <c r="L108" i="3"/>
  <c r="K108" i="3"/>
  <c r="J108" i="3"/>
  <c r="H108" i="3"/>
  <c r="I108" i="3"/>
</calcChain>
</file>

<file path=xl/sharedStrings.xml><?xml version="1.0" encoding="utf-8"?>
<sst xmlns="http://schemas.openxmlformats.org/spreadsheetml/2006/main" count="242" uniqueCount="44">
  <si>
    <t>Bezugstage</t>
  </si>
  <si>
    <t>Zivildienst</t>
  </si>
  <si>
    <t>Zivilschutz</t>
  </si>
  <si>
    <t>Jungschützenleiterkurs</t>
  </si>
  <si>
    <t>Im Dienst</t>
  </si>
  <si>
    <t>Service civil</t>
  </si>
  <si>
    <t>Bénéficiaires</t>
  </si>
  <si>
    <t>Bezüger/-innen</t>
  </si>
  <si>
    <r>
      <t>Prestation journalière moyenne</t>
    </r>
    <r>
      <rPr>
        <sz val="10"/>
        <rFont val="Arial"/>
        <family val="2"/>
      </rPr>
      <t>, en francs</t>
    </r>
  </si>
  <si>
    <r>
      <t>Durchschnittliche Tagesleistung</t>
    </r>
    <r>
      <rPr>
        <sz val="10"/>
        <rFont val="Arial"/>
        <family val="2"/>
      </rPr>
      <t>, in Franken</t>
    </r>
  </si>
  <si>
    <t>Protection civile</t>
  </si>
  <si>
    <t>Nombre de jours d’indemnités</t>
  </si>
  <si>
    <t>En cas de service</t>
  </si>
  <si>
    <t>Jugend und Sport</t>
  </si>
  <si>
    <r>
      <t>Rekrutierung</t>
    </r>
    <r>
      <rPr>
        <vertAlign val="superscript"/>
        <sz val="10"/>
        <rFont val="Arial"/>
        <family val="2"/>
      </rPr>
      <t>1</t>
    </r>
  </si>
  <si>
    <r>
      <t>Recrutement</t>
    </r>
    <r>
      <rPr>
        <vertAlign val="superscript"/>
        <sz val="10"/>
        <rFont val="Arial"/>
        <family val="2"/>
      </rPr>
      <t>1</t>
    </r>
  </si>
  <si>
    <r>
      <t>Armee</t>
    </r>
    <r>
      <rPr>
        <vertAlign val="superscript"/>
        <sz val="10"/>
        <rFont val="Arial"/>
        <family val="2"/>
      </rPr>
      <t>1</t>
    </r>
  </si>
  <si>
    <r>
      <t>Armée</t>
    </r>
    <r>
      <rPr>
        <vertAlign val="superscript"/>
        <sz val="10"/>
        <rFont val="Arial"/>
        <family val="2"/>
      </rPr>
      <t>1</t>
    </r>
  </si>
  <si>
    <t>Jeunesse et Sport</t>
  </si>
  <si>
    <t>Cours pour moniteurs de tir de jeunes tireurs</t>
  </si>
  <si>
    <t>–</t>
  </si>
  <si>
    <t>Bei Elternschaft</t>
  </si>
  <si>
    <t>En cas de parentalité</t>
  </si>
  <si>
    <r>
      <t>Mutterschaft</t>
    </r>
    <r>
      <rPr>
        <b/>
        <vertAlign val="superscript"/>
        <sz val="10"/>
        <rFont val="Arial"/>
        <family val="2"/>
      </rPr>
      <t>2</t>
    </r>
  </si>
  <si>
    <r>
      <t>Maternité</t>
    </r>
    <r>
      <rPr>
        <b/>
        <vertAlign val="superscript"/>
        <sz val="10"/>
        <rFont val="Arial"/>
        <family val="2"/>
      </rPr>
      <t>2</t>
    </r>
  </si>
  <si>
    <r>
      <t>Vaterschaft</t>
    </r>
    <r>
      <rPr>
        <b/>
        <vertAlign val="superscript"/>
        <sz val="10"/>
        <rFont val="Arial"/>
        <family val="2"/>
      </rPr>
      <t>3</t>
    </r>
  </si>
  <si>
    <r>
      <t>Betreuung</t>
    </r>
    <r>
      <rPr>
        <b/>
        <vertAlign val="superscript"/>
        <sz val="10"/>
        <rFont val="Arial"/>
        <family val="2"/>
      </rPr>
      <t>4</t>
    </r>
  </si>
  <si>
    <r>
      <t>Paternité</t>
    </r>
    <r>
      <rPr>
        <b/>
        <vertAlign val="superscript"/>
        <sz val="10"/>
        <rFont val="Arial"/>
        <family val="2"/>
      </rPr>
      <t>3</t>
    </r>
  </si>
  <si>
    <r>
      <t>Prise en charge</t>
    </r>
    <r>
      <rPr>
        <b/>
        <vertAlign val="superscript"/>
        <sz val="10"/>
        <rFont val="Arial"/>
        <family val="2"/>
      </rPr>
      <t>4</t>
    </r>
  </si>
  <si>
    <t>APG 6A   
Bénéficiaires, nombre de jours et prestations</t>
  </si>
  <si>
    <t>EO 6A    
Bezüger/-innen, Bezugstage und Leistungen</t>
  </si>
  <si>
    <t>APG 6B 
Nombre de bénéficiaires</t>
  </si>
  <si>
    <t>EO 6B 
Anzahl Bezüger/-innen</t>
  </si>
  <si>
    <t>Armee</t>
  </si>
  <si>
    <t>Mutterschaft</t>
  </si>
  <si>
    <t>Vaterschaft</t>
  </si>
  <si>
    <t>Paternité</t>
  </si>
  <si>
    <t>Maternité</t>
  </si>
  <si>
    <t>Armée</t>
  </si>
  <si>
    <t>…</t>
  </si>
  <si>
    <t>TV 2022/2023</t>
  </si>
  <si>
    <t>Ø TV 2013–2023</t>
  </si>
  <si>
    <t>VR 2022/2023</t>
  </si>
  <si>
    <t>Ø VR 2013–2023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</si>
</sst>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%"/>
  </numFmts>
  <fonts count="26" x14ac:knownFonts="1">
    <font>
      <sz val="9"/>
      <name val="Helv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Helv"/>
    </font>
    <font>
      <b/>
      <vertAlign val="superscript"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5" applyNumberFormat="0" applyAlignment="0" applyProtection="0"/>
    <xf numFmtId="0" fontId="8" fillId="21" borderId="6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5" applyNumberFormat="0" applyAlignment="0" applyProtection="0"/>
    <xf numFmtId="0" fontId="15" fillId="0" borderId="10" applyNumberFormat="0" applyFill="0" applyAlignment="0" applyProtection="0"/>
    <xf numFmtId="0" fontId="16" fillId="0" borderId="0"/>
    <xf numFmtId="0" fontId="2" fillId="22" borderId="11" applyNumberFormat="0" applyFont="0" applyAlignment="0" applyProtection="0"/>
    <xf numFmtId="0" fontId="17" fillId="20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</cellStyleXfs>
  <cellXfs count="57">
    <xf numFmtId="0" fontId="0" fillId="0" borderId="0" xfId="0"/>
    <xf numFmtId="49" fontId="3" fillId="0" borderId="3" xfId="42" applyNumberFormat="1" applyFont="1" applyFill="1" applyBorder="1" applyAlignment="1">
      <alignment horizontal="left"/>
    </xf>
    <xf numFmtId="49" fontId="2" fillId="0" borderId="15" xfId="42" applyNumberFormat="1" applyFont="1" applyFill="1" applyBorder="1" applyAlignment="1">
      <alignment horizontal="left" vertical="top"/>
    </xf>
    <xf numFmtId="49" fontId="3" fillId="0" borderId="14" xfId="42" applyNumberFormat="1" applyFont="1" applyFill="1" applyBorder="1" applyAlignment="1">
      <alignment horizontal="left" vertical="top"/>
    </xf>
    <xf numFmtId="49" fontId="3" fillId="0" borderId="15" xfId="42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49" fontId="3" fillId="0" borderId="20" xfId="42" applyNumberFormat="1" applyFont="1" applyFill="1" applyBorder="1" applyAlignment="1">
      <alignment horizontal="left"/>
    </xf>
    <xf numFmtId="3" fontId="3" fillId="0" borderId="0" xfId="42" applyNumberFormat="1" applyFont="1" applyFill="1" applyBorder="1" applyAlignment="1">
      <alignment horizontal="right"/>
    </xf>
    <xf numFmtId="0" fontId="1" fillId="0" borderId="0" xfId="0" applyFont="1" applyFill="1" applyAlignment="1">
      <alignment wrapText="1"/>
    </xf>
    <xf numFmtId="3" fontId="23" fillId="0" borderId="0" xfId="0" applyNumberFormat="1" applyFont="1" applyFill="1"/>
    <xf numFmtId="0" fontId="23" fillId="0" borderId="0" xfId="0" applyFont="1" applyFill="1"/>
    <xf numFmtId="0" fontId="23" fillId="0" borderId="0" xfId="0" applyFont="1" applyFill="1" applyBorder="1"/>
    <xf numFmtId="0" fontId="0" fillId="0" borderId="0" xfId="0" applyFont="1" applyFill="1"/>
    <xf numFmtId="49" fontId="3" fillId="0" borderId="21" xfId="42" applyNumberFormat="1" applyFont="1" applyFill="1" applyBorder="1" applyAlignment="1">
      <alignment horizontal="left" vertical="top"/>
    </xf>
    <xf numFmtId="49" fontId="3" fillId="0" borderId="15" xfId="42" applyNumberFormat="1" applyFont="1" applyFill="1" applyBorder="1" applyAlignment="1">
      <alignment horizontal="left" wrapText="1"/>
    </xf>
    <xf numFmtId="0" fontId="0" fillId="0" borderId="0" xfId="0" applyFill="1"/>
    <xf numFmtId="3" fontId="2" fillId="0" borderId="0" xfId="42" applyNumberFormat="1" applyFont="1" applyFill="1" applyBorder="1" applyAlignment="1">
      <alignment horizontal="right"/>
    </xf>
    <xf numFmtId="49" fontId="2" fillId="0" borderId="19" xfId="42" applyNumberFormat="1" applyFont="1" applyFill="1" applyBorder="1" applyAlignment="1">
      <alignment horizontal="left" vertical="top"/>
    </xf>
    <xf numFmtId="3" fontId="23" fillId="0" borderId="23" xfId="0" applyNumberFormat="1" applyFont="1" applyFill="1" applyBorder="1" applyAlignment="1">
      <alignment horizontal="right"/>
    </xf>
    <xf numFmtId="3" fontId="23" fillId="0" borderId="21" xfId="0" applyNumberFormat="1" applyFont="1" applyFill="1" applyBorder="1" applyAlignment="1">
      <alignment horizontal="right"/>
    </xf>
    <xf numFmtId="3" fontId="23" fillId="0" borderId="22" xfId="0" applyNumberFormat="1" applyFont="1" applyFill="1" applyBorder="1" applyAlignment="1">
      <alignment horizontal="right"/>
    </xf>
    <xf numFmtId="3" fontId="23" fillId="0" borderId="24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25" xfId="0" applyNumberFormat="1" applyFont="1" applyFill="1" applyBorder="1" applyAlignment="1">
      <alignment horizontal="right"/>
    </xf>
    <xf numFmtId="3" fontId="23" fillId="0" borderId="16" xfId="0" applyNumberFormat="1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49" fontId="2" fillId="0" borderId="26" xfId="42" applyNumberFormat="1" applyFont="1" applyFill="1" applyBorder="1" applyAlignment="1">
      <alignment horizontal="left" vertical="top"/>
    </xf>
    <xf numFmtId="49" fontId="2" fillId="0" borderId="20" xfId="42" applyNumberFormat="1" applyFont="1" applyFill="1" applyBorder="1" applyAlignment="1">
      <alignment horizontal="left" vertical="top"/>
    </xf>
    <xf numFmtId="0" fontId="3" fillId="0" borderId="17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3" fillId="0" borderId="2" xfId="42" applyNumberFormat="1" applyFont="1" applyFill="1" applyBorder="1" applyAlignment="1">
      <alignment horizontal="left" vertical="top"/>
    </xf>
    <xf numFmtId="164" fontId="24" fillId="0" borderId="0" xfId="42" applyNumberFormat="1" applyFont="1" applyFill="1" applyBorder="1" applyAlignment="1">
      <alignment horizontal="right"/>
    </xf>
    <xf numFmtId="164" fontId="24" fillId="0" borderId="4" xfId="42" applyNumberFormat="1" applyFont="1" applyFill="1" applyBorder="1" applyAlignment="1">
      <alignment horizontal="right"/>
    </xf>
    <xf numFmtId="164" fontId="2" fillId="0" borderId="0" xfId="42" applyNumberFormat="1" applyFont="1" applyFill="1" applyBorder="1" applyAlignment="1">
      <alignment horizontal="right"/>
    </xf>
    <xf numFmtId="164" fontId="2" fillId="0" borderId="4" xfId="42" applyNumberFormat="1" applyFont="1" applyFill="1" applyBorder="1" applyAlignment="1">
      <alignment horizontal="right"/>
    </xf>
    <xf numFmtId="164" fontId="3" fillId="0" borderId="0" xfId="42" applyNumberFormat="1" applyFont="1" applyFill="1" applyBorder="1" applyAlignment="1">
      <alignment horizontal="right"/>
    </xf>
    <xf numFmtId="164" fontId="3" fillId="0" borderId="4" xfId="42" applyNumberFormat="1" applyFont="1" applyFill="1" applyBorder="1" applyAlignment="1">
      <alignment horizontal="right"/>
    </xf>
    <xf numFmtId="3" fontId="0" fillId="0" borderId="0" xfId="0" applyNumberFormat="1" applyFont="1" applyFill="1"/>
    <xf numFmtId="164" fontId="0" fillId="0" borderId="0" xfId="43" applyNumberFormat="1" applyFont="1" applyFill="1"/>
    <xf numFmtId="165" fontId="0" fillId="0" borderId="0" xfId="43" applyNumberFormat="1" applyFont="1" applyFill="1"/>
    <xf numFmtId="49" fontId="3" fillId="0" borderId="23" xfId="42" applyNumberFormat="1" applyFont="1" applyFill="1" applyBorder="1" applyAlignment="1">
      <alignment horizontal="left" vertical="top"/>
    </xf>
    <xf numFmtId="49" fontId="24" fillId="0" borderId="21" xfId="42" applyNumberFormat="1" applyFont="1" applyFill="1" applyBorder="1" applyAlignment="1">
      <alignment horizontal="left" vertical="top"/>
    </xf>
    <xf numFmtId="49" fontId="3" fillId="0" borderId="22" xfId="42" applyNumberFormat="1" applyFont="1" applyFill="1" applyBorder="1" applyAlignment="1">
      <alignment horizontal="left" vertical="top"/>
    </xf>
    <xf numFmtId="0" fontId="23" fillId="0" borderId="24" xfId="0" applyFont="1" applyFill="1" applyBorder="1"/>
    <xf numFmtId="0" fontId="23" fillId="0" borderId="4" xfId="0" applyFont="1" applyFill="1" applyBorder="1"/>
    <xf numFmtId="3" fontId="2" fillId="0" borderId="24" xfId="42" applyNumberFormat="1" applyFont="1" applyFill="1" applyBorder="1" applyAlignment="1">
      <alignment horizontal="right"/>
    </xf>
    <xf numFmtId="49" fontId="3" fillId="0" borderId="24" xfId="42" applyNumberFormat="1" applyFont="1" applyFill="1" applyBorder="1" applyAlignment="1">
      <alignment horizontal="left" vertical="top"/>
    </xf>
    <xf numFmtId="49" fontId="3" fillId="0" borderId="0" xfId="42" applyNumberFormat="1" applyFont="1" applyFill="1" applyBorder="1" applyAlignment="1">
      <alignment horizontal="left" vertical="top"/>
    </xf>
    <xf numFmtId="49" fontId="24" fillId="0" borderId="0" xfId="42" applyNumberFormat="1" applyFont="1" applyFill="1" applyBorder="1" applyAlignment="1">
      <alignment horizontal="left" vertical="top"/>
    </xf>
    <xf numFmtId="49" fontId="3" fillId="0" borderId="4" xfId="42" applyNumberFormat="1" applyFont="1" applyFill="1" applyBorder="1" applyAlignment="1">
      <alignment horizontal="left" vertical="top"/>
    </xf>
    <xf numFmtId="3" fontId="2" fillId="0" borderId="25" xfId="42" applyNumberFormat="1" applyFont="1" applyFill="1" applyBorder="1" applyAlignment="1">
      <alignment horizontal="right"/>
    </xf>
    <xf numFmtId="3" fontId="2" fillId="0" borderId="16" xfId="42" applyNumberFormat="1" applyFont="1" applyFill="1" applyBorder="1" applyAlignment="1">
      <alignment horizontal="right"/>
    </xf>
    <xf numFmtId="164" fontId="2" fillId="0" borderId="16" xfId="42" applyNumberFormat="1" applyFont="1" applyFill="1" applyBorder="1" applyAlignment="1">
      <alignment horizontal="right"/>
    </xf>
    <xf numFmtId="164" fontId="2" fillId="0" borderId="18" xfId="42" applyNumberFormat="1" applyFont="1" applyFill="1" applyBorder="1" applyAlignment="1">
      <alignment horizontal="right"/>
    </xf>
  </cellXfs>
  <cellStyles count="4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ormal_FEUIL" xfId="36" xr:uid="{00000000-0005-0000-0000-000023000000}"/>
    <cellStyle name="Note" xfId="37" xr:uid="{00000000-0005-0000-0000-000024000000}"/>
    <cellStyle name="Output" xfId="38" xr:uid="{00000000-0005-0000-0000-000025000000}"/>
    <cellStyle name="Prozent" xfId="43" builtinId="5"/>
    <cellStyle name="Standard" xfId="0" builtinId="0"/>
    <cellStyle name="Standard_AHV_ AVS_2" xfId="42" xr:uid="{00000000-0005-0000-0000-000027000000}"/>
    <cellStyle name="Title" xfId="39" xr:uid="{00000000-0005-0000-0000-000028000000}"/>
    <cellStyle name="Total" xfId="40" xr:uid="{00000000-0005-0000-0000-000029000000}"/>
    <cellStyle name="Warning Text" xfId="41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APG_EO_6!$A$105:$B$105</c:f>
              <c:strCache>
                <c:ptCount val="2"/>
                <c:pt idx="0">
                  <c:v>Armée</c:v>
                </c:pt>
                <c:pt idx="1">
                  <c:v>Armee</c:v>
                </c:pt>
              </c:strCache>
            </c:strRef>
          </c:tx>
          <c:marker>
            <c:symbol val="none"/>
          </c:marker>
          <c:cat>
            <c:numRef>
              <c:f>APG_EO_6!$C$103:$Y$103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APG_EO_6!$C$105:$Y$105</c:f>
              <c:numCache>
                <c:formatCode>#,##0</c:formatCode>
                <c:ptCount val="23"/>
                <c:pt idx="0">
                  <c:v>201.21</c:v>
                </c:pt>
                <c:pt idx="1">
                  <c:v>211.1</c:v>
                </c:pt>
                <c:pt idx="2">
                  <c:v>203.68</c:v>
                </c:pt>
                <c:pt idx="3">
                  <c:v>209.13</c:v>
                </c:pt>
                <c:pt idx="4">
                  <c:v>143.19</c:v>
                </c:pt>
                <c:pt idx="5">
                  <c:v>162.63999999999999</c:v>
                </c:pt>
                <c:pt idx="6">
                  <c:v>169.45</c:v>
                </c:pt>
                <c:pt idx="7">
                  <c:v>174.98</c:v>
                </c:pt>
                <c:pt idx="8">
                  <c:v>173.81</c:v>
                </c:pt>
                <c:pt idx="9">
                  <c:v>170.46</c:v>
                </c:pt>
                <c:pt idx="10">
                  <c:v>160.28</c:v>
                </c:pt>
                <c:pt idx="11">
                  <c:v>147.01</c:v>
                </c:pt>
                <c:pt idx="12">
                  <c:v>142.30000000000001</c:v>
                </c:pt>
                <c:pt idx="13">
                  <c:v>134.68</c:v>
                </c:pt>
                <c:pt idx="14">
                  <c:v>129.77000000000001</c:v>
                </c:pt>
                <c:pt idx="15">
                  <c:v>124.85</c:v>
                </c:pt>
                <c:pt idx="16">
                  <c:v>124.38</c:v>
                </c:pt>
                <c:pt idx="17">
                  <c:v>115.32</c:v>
                </c:pt>
                <c:pt idx="18">
                  <c:v>104.89</c:v>
                </c:pt>
                <c:pt idx="19">
                  <c:v>101.52</c:v>
                </c:pt>
                <c:pt idx="20">
                  <c:v>75.47</c:v>
                </c:pt>
                <c:pt idx="21">
                  <c:v>99.02</c:v>
                </c:pt>
                <c:pt idx="22">
                  <c:v>99.37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BF-4548-8D27-C16497958D6B}"/>
            </c:ext>
          </c:extLst>
        </c:ser>
        <c:ser>
          <c:idx val="5"/>
          <c:order val="1"/>
          <c:tx>
            <c:strRef>
              <c:f>APG_EO_6!$A$106:$B$106</c:f>
              <c:strCache>
                <c:ptCount val="2"/>
                <c:pt idx="0">
                  <c:v>Protection civile</c:v>
                </c:pt>
                <c:pt idx="1">
                  <c:v>Zivilschutz</c:v>
                </c:pt>
              </c:strCache>
            </c:strRef>
          </c:tx>
          <c:marker>
            <c:symbol val="none"/>
          </c:marker>
          <c:cat>
            <c:numRef>
              <c:f>APG_EO_6!$C$103:$Y$103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APG_EO_6!$C$106:$Y$106</c:f>
              <c:numCache>
                <c:formatCode>#,##0</c:formatCode>
                <c:ptCount val="23"/>
                <c:pt idx="0">
                  <c:v>114.31</c:v>
                </c:pt>
                <c:pt idx="1">
                  <c:v>98.56</c:v>
                </c:pt>
                <c:pt idx="2">
                  <c:v>91.18</c:v>
                </c:pt>
                <c:pt idx="3">
                  <c:v>77.510000000000005</c:v>
                </c:pt>
                <c:pt idx="4">
                  <c:v>59.77</c:v>
                </c:pt>
                <c:pt idx="5">
                  <c:v>58.97</c:v>
                </c:pt>
                <c:pt idx="6">
                  <c:v>56.28</c:v>
                </c:pt>
                <c:pt idx="7">
                  <c:v>56.79</c:v>
                </c:pt>
                <c:pt idx="8">
                  <c:v>56.72</c:v>
                </c:pt>
                <c:pt idx="9">
                  <c:v>57.11</c:v>
                </c:pt>
                <c:pt idx="10">
                  <c:v>58.29</c:v>
                </c:pt>
                <c:pt idx="11">
                  <c:v>58.16</c:v>
                </c:pt>
                <c:pt idx="12">
                  <c:v>58.4</c:v>
                </c:pt>
                <c:pt idx="13">
                  <c:v>57.4</c:v>
                </c:pt>
                <c:pt idx="14">
                  <c:v>57.52</c:v>
                </c:pt>
                <c:pt idx="15">
                  <c:v>57.85</c:v>
                </c:pt>
                <c:pt idx="16">
                  <c:v>57.27</c:v>
                </c:pt>
                <c:pt idx="17">
                  <c:v>56.81</c:v>
                </c:pt>
                <c:pt idx="18">
                  <c:v>56.27</c:v>
                </c:pt>
                <c:pt idx="19">
                  <c:v>56.07</c:v>
                </c:pt>
                <c:pt idx="20">
                  <c:v>43.53</c:v>
                </c:pt>
                <c:pt idx="21">
                  <c:v>42.67</c:v>
                </c:pt>
                <c:pt idx="22">
                  <c:v>44.63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BF-4548-8D27-C16497958D6B}"/>
            </c:ext>
          </c:extLst>
        </c:ser>
        <c:ser>
          <c:idx val="6"/>
          <c:order val="2"/>
          <c:tx>
            <c:strRef>
              <c:f>APG_EO_6!$A$107:$B$107</c:f>
              <c:strCache>
                <c:ptCount val="2"/>
                <c:pt idx="0">
                  <c:v>Service civil</c:v>
                </c:pt>
                <c:pt idx="1">
                  <c:v>Zivildienst</c:v>
                </c:pt>
              </c:strCache>
            </c:strRef>
          </c:tx>
          <c:marker>
            <c:symbol val="none"/>
          </c:marker>
          <c:cat>
            <c:numRef>
              <c:f>APG_EO_6!$C$103:$Y$103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APG_EO_6!$C$107:$Y$107</c:f>
              <c:numCache>
                <c:formatCode>#,##0</c:formatCode>
                <c:ptCount val="23"/>
                <c:pt idx="0">
                  <c:v>2.56</c:v>
                </c:pt>
                <c:pt idx="1">
                  <c:v>3.02</c:v>
                </c:pt>
                <c:pt idx="2">
                  <c:v>3.91</c:v>
                </c:pt>
                <c:pt idx="3">
                  <c:v>4.49</c:v>
                </c:pt>
                <c:pt idx="4">
                  <c:v>4.2300000000000004</c:v>
                </c:pt>
                <c:pt idx="5">
                  <c:v>4.37</c:v>
                </c:pt>
                <c:pt idx="6">
                  <c:v>4.62</c:v>
                </c:pt>
                <c:pt idx="7">
                  <c:v>4.82</c:v>
                </c:pt>
                <c:pt idx="8">
                  <c:v>5.45</c:v>
                </c:pt>
                <c:pt idx="9">
                  <c:v>9.25</c:v>
                </c:pt>
                <c:pt idx="10">
                  <c:v>13.46</c:v>
                </c:pt>
                <c:pt idx="11">
                  <c:v>15.4</c:v>
                </c:pt>
                <c:pt idx="12">
                  <c:v>16.04</c:v>
                </c:pt>
                <c:pt idx="13">
                  <c:v>17.04</c:v>
                </c:pt>
                <c:pt idx="14">
                  <c:v>18.41</c:v>
                </c:pt>
                <c:pt idx="15">
                  <c:v>19.41</c:v>
                </c:pt>
                <c:pt idx="16">
                  <c:v>20.14</c:v>
                </c:pt>
                <c:pt idx="17">
                  <c:v>19.43</c:v>
                </c:pt>
                <c:pt idx="18">
                  <c:v>19.2</c:v>
                </c:pt>
                <c:pt idx="19">
                  <c:v>18.510000000000002</c:v>
                </c:pt>
                <c:pt idx="20">
                  <c:v>18.77</c:v>
                </c:pt>
                <c:pt idx="21">
                  <c:v>19.14</c:v>
                </c:pt>
                <c:pt idx="2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BF-4548-8D27-C16497958D6B}"/>
            </c:ext>
          </c:extLst>
        </c:ser>
        <c:ser>
          <c:idx val="8"/>
          <c:order val="3"/>
          <c:tx>
            <c:strRef>
              <c:f>APG_EO_6!$A$108:$B$108</c:f>
              <c:strCache>
                <c:ptCount val="2"/>
                <c:pt idx="0">
                  <c:v>Maternité</c:v>
                </c:pt>
                <c:pt idx="1">
                  <c:v>Mutterschaft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4CBF-4548-8D27-C16497958D6B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4-4CBF-4548-8D27-C16497958D6B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4CBF-4548-8D27-C16497958D6B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6-4CBF-4548-8D27-C16497958D6B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4CBF-4548-8D27-C16497958D6B}"/>
              </c:ext>
            </c:extLst>
          </c:dPt>
          <c:dPt>
            <c:idx val="6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8-4CBF-4548-8D27-C16497958D6B}"/>
              </c:ext>
            </c:extLst>
          </c:dPt>
          <c:dPt>
            <c:idx val="7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4CBF-4548-8D27-C16497958D6B}"/>
              </c:ext>
            </c:extLst>
          </c:dPt>
          <c:dPt>
            <c:idx val="8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A-4CBF-4548-8D27-C16497958D6B}"/>
              </c:ext>
            </c:extLst>
          </c:dPt>
          <c:dPt>
            <c:idx val="9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D-4CBF-4548-8D27-C16497958D6B}"/>
              </c:ext>
            </c:extLst>
          </c:dPt>
          <c:dPt>
            <c:idx val="10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E-4CBF-4548-8D27-C16497958D6B}"/>
              </c:ext>
            </c:extLst>
          </c:dPt>
          <c:dPt>
            <c:idx val="11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4CBF-4548-8D27-C16497958D6B}"/>
              </c:ext>
            </c:extLst>
          </c:dPt>
          <c:dPt>
            <c:idx val="12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2C-4CBF-4548-8D27-C16497958D6B}"/>
              </c:ext>
            </c:extLst>
          </c:dPt>
          <c:dPt>
            <c:idx val="13"/>
            <c:bubble3D val="0"/>
            <c:spPr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CBF-4548-8D27-C16497958D6B}"/>
              </c:ext>
            </c:extLst>
          </c:dPt>
          <c:cat>
            <c:numRef>
              <c:f>APG_EO_6!$C$103:$Y$103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APG_EO_6!$C$108:$Y$108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27.14</c:v>
                </c:pt>
                <c:pt idx="6">
                  <c:v>48.32</c:v>
                </c:pt>
                <c:pt idx="7">
                  <c:v>50.06</c:v>
                </c:pt>
                <c:pt idx="8">
                  <c:v>53.54</c:v>
                </c:pt>
                <c:pt idx="9">
                  <c:v>56.62</c:v>
                </c:pt>
                <c:pt idx="10">
                  <c:v>59.38</c:v>
                </c:pt>
                <c:pt idx="11">
                  <c:v>60.21</c:v>
                </c:pt>
                <c:pt idx="12">
                  <c:v>60.82</c:v>
                </c:pt>
                <c:pt idx="13">
                  <c:v>62.13</c:v>
                </c:pt>
                <c:pt idx="14">
                  <c:v>64.64</c:v>
                </c:pt>
                <c:pt idx="15">
                  <c:v>66.319999999999993</c:v>
                </c:pt>
                <c:pt idx="16">
                  <c:v>67.459999999999994</c:v>
                </c:pt>
                <c:pt idx="17">
                  <c:v>67.55</c:v>
                </c:pt>
                <c:pt idx="18">
                  <c:v>68.5</c:v>
                </c:pt>
                <c:pt idx="19">
                  <c:v>68.55</c:v>
                </c:pt>
                <c:pt idx="20">
                  <c:v>69.400000000000006</c:v>
                </c:pt>
                <c:pt idx="21">
                  <c:v>73.81</c:v>
                </c:pt>
                <c:pt idx="22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BF-4548-8D27-C16497958D6B}"/>
            </c:ext>
          </c:extLst>
        </c:ser>
        <c:ser>
          <c:idx val="9"/>
          <c:order val="4"/>
          <c:tx>
            <c:strRef>
              <c:f>APG_EO_6!$A$109:$B$109</c:f>
              <c:strCache>
                <c:ptCount val="2"/>
                <c:pt idx="0">
                  <c:v>Paternité</c:v>
                </c:pt>
                <c:pt idx="1">
                  <c:v>Vaterschaft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2-4CBF-4548-8D27-C16497958D6B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4CBF-4548-8D27-C16497958D6B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0-4CBF-4548-8D27-C16497958D6B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4CBF-4548-8D27-C16497958D6B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E-4CBF-4548-8D27-C16497958D6B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4CBF-4548-8D27-C16497958D6B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C-4CBF-4548-8D27-C16497958D6B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4CBF-4548-8D27-C16497958D6B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A-4CBF-4548-8D27-C16497958D6B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4CBF-4548-8D27-C16497958D6B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8-4CBF-4548-8D27-C16497958D6B}"/>
              </c:ext>
            </c:extLst>
          </c:dPt>
          <c:dPt>
            <c:idx val="1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4CBF-4548-8D27-C16497958D6B}"/>
              </c:ext>
            </c:extLst>
          </c:dPt>
          <c:dPt>
            <c:idx val="1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4CBF-4548-8D27-C16497958D6B}"/>
              </c:ext>
            </c:extLst>
          </c:dPt>
          <c:dPt>
            <c:idx val="1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4CBF-4548-8D27-C16497958D6B}"/>
              </c:ext>
            </c:extLst>
          </c:dPt>
          <c:dPt>
            <c:idx val="1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6-4CBF-4548-8D27-C16497958D6B}"/>
              </c:ext>
            </c:extLst>
          </c:dPt>
          <c:dPt>
            <c:idx val="1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4CBF-4548-8D27-C16497958D6B}"/>
              </c:ext>
            </c:extLst>
          </c:dPt>
          <c:dPt>
            <c:idx val="1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4CBF-4548-8D27-C16497958D6B}"/>
              </c:ext>
            </c:extLst>
          </c:dPt>
          <c:dPt>
            <c:idx val="1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4CBF-4548-8D27-C16497958D6B}"/>
              </c:ext>
            </c:extLst>
          </c:dPt>
          <c:dPt>
            <c:idx val="1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4CBF-4548-8D27-C16497958D6B}"/>
              </c:ext>
            </c:extLst>
          </c:dPt>
          <c:dPt>
            <c:idx val="2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4CBF-4548-8D27-C16497958D6B}"/>
              </c:ext>
            </c:extLst>
          </c:dPt>
          <c:dPt>
            <c:idx val="2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4CBF-4548-8D27-C16497958D6B}"/>
              </c:ext>
            </c:extLst>
          </c:dPt>
          <c:cat>
            <c:numRef>
              <c:f>APG_EO_6!$C$103:$Y$103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APG_EO_6!$C$109:$Y$109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67.22</c:v>
                </c:pt>
                <c:pt idx="22">
                  <c:v>62.77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BF-4548-8D27-C16497958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950800"/>
        <c:axId val="501951976"/>
      </c:lineChart>
      <c:catAx>
        <c:axId val="50195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1951976"/>
        <c:crosses val="autoZero"/>
        <c:auto val="1"/>
        <c:lblAlgn val="ctr"/>
        <c:lblOffset val="100"/>
        <c:noMultiLvlLbl val="0"/>
      </c:catAx>
      <c:valAx>
        <c:axId val="501951976"/>
        <c:scaling>
          <c:orientation val="minMax"/>
          <c:max val="22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 milliers / in Tausend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01950800"/>
        <c:crosses val="autoZero"/>
        <c:crossBetween val="between"/>
        <c:majorUnit val="20"/>
      </c:valAx>
    </c:plotArea>
    <c:legend>
      <c:legendPos val="r"/>
      <c:overlay val="0"/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44451</xdr:colOff>
      <xdr:row>38</xdr:row>
      <xdr:rowOff>82550</xdr:rowOff>
    </xdr:from>
    <xdr:to>
      <xdr:col>2</xdr:col>
      <xdr:colOff>0</xdr:colOff>
      <xdr:row>62</xdr:row>
      <xdr:rowOff>95250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20976" y="5921375"/>
          <a:ext cx="2632074" cy="3670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hier aufgeführten Daten bezeichnen jeweils die Leistungen gemäss dem Jahr des Anspruchs, das heisst desjenigen Jahres, in dem die Diensttage absolviert wurden </a:t>
          </a:r>
          <a:r>
            <a:rPr lang="en-US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bzw. nach Geburtsjahr des Kindes (Mutter-/Vaterschaft) und nach Jahr des ersten Urlaubstags (Betreuung)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Dies bewirkt Abweichungen zu den Daten gemäss Rechnungsjahr, bei dem alle in einem Kalenderjahr ausbezahlten Leistungen unabhängig vom Jahr des Anspruchs verbucht werden (Tabellen EO 3 bis EO 4).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Daten zur Rekrutierung bis 2002 in der Armee integriert, schrittweise Einführung 2003-2006.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Eingeführt auf den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Eingeführt auf den 1.1.2021.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Eingeführt auf den 1.7.2021.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Revision 2020: </a:t>
          </a:r>
          <a:r>
            <a:rPr lang="de-CH" sz="90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Neu werden alle Leistungsansprüche eines Jahres berücksichtigt, welche bis 30. September des Folgejahres (früher 30. April) angemeldet werden. Dies bietet ein vollständigeres Bild über alle anfallenden Leistungsansprüche eines Jahres.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114300</xdr:colOff>
      <xdr:row>38</xdr:row>
      <xdr:rowOff>95250</xdr:rowOff>
    </xdr:from>
    <xdr:to>
      <xdr:col>0</xdr:col>
      <xdr:colOff>2673350</xdr:colOff>
      <xdr:row>62</xdr:row>
      <xdr:rowOff>142875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14300" y="5934075"/>
          <a:ext cx="2559050" cy="370522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Les données mentionnées ici indiquent les prestations selon l'année au cours de laquelle le service est accompli ou par année de naissance de l'enfant (maternité/paternité) ou par année du premier jour de congé (prise en charge).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Il en résulte des différences avec les données selon l'année comptable, qui regroupent toutes les prestations qui ont été versées au cours d'une année civile, indépendamment de l'année du droit (tableaux APG 3 à APG 4).</a:t>
          </a:r>
        </a:p>
        <a:p>
          <a:endParaRPr lang="en-US" sz="900" b="0" i="0" baseline="0">
            <a:latin typeface="Arial" pitchFamily="34" charset="0"/>
            <a:ea typeface="+mn-ea"/>
            <a:cs typeface="Arial" pitchFamily="34" charset="0"/>
          </a:endParaRPr>
        </a:p>
        <a:p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1  L</a:t>
          </a:r>
          <a:r>
            <a:rPr lang="fr-CH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données relatives au recrutement figuraient sous « Armée » jusqu’en 2002 ; introduction progressive de 2003 à 2006.</a:t>
          </a:r>
          <a:endParaRPr lang="de-CH" sz="9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  Introduite le 1.7.2005.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3  </a:t>
          </a: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Introduite le 1.1.2021.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4  Introduite le 1.7.2021.</a:t>
          </a: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rtl="0" eaLnBrk="1" fontAlgn="auto" latinLnBrk="0" hangingPunct="1"/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Révision 2020 : Tous les droits à prestations d'une année qui sont enregistrés au 30 septembre de l'année suivante (auparavant 30 avril) sont désormais pris en compte. Cela donne une image plus complète de tous les droits à prestations accumulés au cours d'une année.</a:t>
          </a:r>
          <a:endParaRPr lang="de-CH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Source : Office fédéral des assurances sociales, </a:t>
          </a:r>
          <a:r>
            <a:rPr lang="fr-CH" sz="900" b="0" i="0" u="none" strike="noStrike" baseline="0">
              <a:solidFill>
                <a:srgbClr val="000000"/>
              </a:solidFill>
              <a:latin typeface="Arial" pitchFamily="34" charset="0"/>
              <a:ea typeface="+mn-ea"/>
              <a:cs typeface="Arial" pitchFamily="34" charset="0"/>
            </a:rPr>
            <a:t>Secteur données de base et analyses</a:t>
          </a:r>
          <a:endParaRPr lang="en-US" sz="900" b="0" i="0" u="none" strike="noStrike" baseline="0">
            <a:solidFill>
              <a:srgbClr val="000000"/>
            </a:solidFill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103946</xdr:colOff>
      <xdr:row>65</xdr:row>
      <xdr:rowOff>104223</xdr:rowOff>
    </xdr:from>
    <xdr:to>
      <xdr:col>1</xdr:col>
      <xdr:colOff>2963102</xdr:colOff>
      <xdr:row>85</xdr:row>
      <xdr:rowOff>66123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7CA7127A-B3F0-41D5-91C0-EB494F2E0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F17" t="str">
            <v>...  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R37" t="str">
            <v>?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30"/>
  <sheetViews>
    <sheetView tabSelected="1" zoomScale="130" zoomScaleNormal="130" workbookViewId="0">
      <selection activeCell="R74" sqref="R74"/>
    </sheetView>
  </sheetViews>
  <sheetFormatPr baseColWidth="10" defaultColWidth="12" defaultRowHeight="12" outlineLevelRow="1" outlineLevelCol="1" x14ac:dyDescent="0.2"/>
  <cols>
    <col min="1" max="2" width="46.83203125" style="10" customWidth="1"/>
    <col min="3" max="3" width="12.6640625" style="10" customWidth="1"/>
    <col min="4" max="12" width="12.6640625" style="10" hidden="1" customWidth="1" outlineLevel="1"/>
    <col min="13" max="13" width="12.6640625" style="10" customWidth="1" collapsed="1"/>
    <col min="14" max="17" width="12.6640625" style="10" hidden="1" customWidth="1" outlineLevel="1"/>
    <col min="18" max="18" width="12.6640625" style="10" customWidth="1" collapsed="1"/>
    <col min="19" max="22" width="12.6640625" style="10" hidden="1" customWidth="1" outlineLevel="1"/>
    <col min="23" max="23" width="12.6640625" style="10" customWidth="1" collapsed="1"/>
    <col min="24" max="27" width="12.6640625" style="10" customWidth="1"/>
    <col min="28" max="16384" width="12" style="10"/>
  </cols>
  <sheetData>
    <row r="1" spans="1:29" ht="61.5" customHeight="1" x14ac:dyDescent="0.25">
      <c r="A1" s="8" t="s">
        <v>29</v>
      </c>
      <c r="B1" s="8" t="s">
        <v>30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2"/>
      <c r="S1" s="12"/>
      <c r="T1" s="12"/>
      <c r="U1" s="12"/>
      <c r="V1" s="12"/>
      <c r="W1" s="12"/>
      <c r="X1" s="12"/>
      <c r="Y1" s="12"/>
    </row>
    <row r="2" spans="1:29" ht="25.5" x14ac:dyDescent="0.25">
      <c r="A2" s="8"/>
      <c r="B2" s="8"/>
      <c r="Z2" s="29" t="s">
        <v>40</v>
      </c>
      <c r="AA2" s="30" t="s">
        <v>41</v>
      </c>
    </row>
    <row r="3" spans="1:29" ht="25.5" x14ac:dyDescent="0.2">
      <c r="A3" s="11"/>
      <c r="B3" s="11"/>
      <c r="C3" s="5">
        <v>2000</v>
      </c>
      <c r="D3" s="5">
        <v>2001</v>
      </c>
      <c r="E3" s="5">
        <v>2002</v>
      </c>
      <c r="F3" s="5">
        <v>2003</v>
      </c>
      <c r="G3" s="5">
        <v>2004</v>
      </c>
      <c r="H3" s="5">
        <v>2005</v>
      </c>
      <c r="I3" s="5">
        <v>2006</v>
      </c>
      <c r="J3" s="5">
        <v>2007</v>
      </c>
      <c r="K3" s="5">
        <v>2008</v>
      </c>
      <c r="L3" s="5">
        <v>2009</v>
      </c>
      <c r="M3" s="5">
        <v>2010</v>
      </c>
      <c r="N3" s="5">
        <v>2011</v>
      </c>
      <c r="O3" s="5">
        <v>2012</v>
      </c>
      <c r="P3" s="5">
        <v>2013</v>
      </c>
      <c r="Q3" s="5">
        <v>2014</v>
      </c>
      <c r="R3" s="5">
        <v>2015</v>
      </c>
      <c r="S3" s="5">
        <v>2016</v>
      </c>
      <c r="T3" s="5">
        <v>2017</v>
      </c>
      <c r="U3" s="5">
        <v>2018</v>
      </c>
      <c r="V3" s="5">
        <v>2019</v>
      </c>
      <c r="W3" s="5">
        <v>2020</v>
      </c>
      <c r="X3" s="5">
        <v>2021</v>
      </c>
      <c r="Y3" s="5">
        <v>2022</v>
      </c>
      <c r="Z3" s="31" t="s">
        <v>42</v>
      </c>
      <c r="AA3" s="32" t="s">
        <v>43</v>
      </c>
    </row>
    <row r="4" spans="1:29" ht="12.75" x14ac:dyDescent="0.2">
      <c r="A4" s="6" t="s">
        <v>12</v>
      </c>
      <c r="B4" s="1" t="s">
        <v>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  <c r="Q4" s="13"/>
      <c r="R4" s="13"/>
      <c r="S4" s="13"/>
      <c r="T4" s="13"/>
      <c r="U4" s="13"/>
      <c r="V4" s="13"/>
      <c r="W4" s="13"/>
      <c r="X4" s="13"/>
      <c r="Y4" s="13"/>
      <c r="Z4" s="3"/>
      <c r="AA4" s="33"/>
    </row>
    <row r="5" spans="1:29" ht="12.75" x14ac:dyDescent="0.2">
      <c r="A5" s="4" t="s">
        <v>6</v>
      </c>
      <c r="B5" s="4" t="s">
        <v>7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34"/>
      <c r="AA5" s="35"/>
    </row>
    <row r="6" spans="1:29" ht="14.25" x14ac:dyDescent="0.2">
      <c r="A6" s="2" t="s">
        <v>17</v>
      </c>
      <c r="B6" s="2" t="s">
        <v>16</v>
      </c>
      <c r="C6" s="16">
        <v>201210</v>
      </c>
      <c r="D6" s="16">
        <v>211100</v>
      </c>
      <c r="E6" s="16">
        <v>203680</v>
      </c>
      <c r="F6" s="16">
        <v>209130</v>
      </c>
      <c r="G6" s="16">
        <v>143190</v>
      </c>
      <c r="H6" s="16">
        <v>162640</v>
      </c>
      <c r="I6" s="16">
        <v>169450</v>
      </c>
      <c r="J6" s="16">
        <v>174980</v>
      </c>
      <c r="K6" s="16">
        <v>173810</v>
      </c>
      <c r="L6" s="16">
        <v>170460</v>
      </c>
      <c r="M6" s="16">
        <v>160280</v>
      </c>
      <c r="N6" s="16">
        <v>147010</v>
      </c>
      <c r="O6" s="16">
        <v>142300</v>
      </c>
      <c r="P6" s="16">
        <v>134680</v>
      </c>
      <c r="Q6" s="16">
        <v>129770</v>
      </c>
      <c r="R6" s="16">
        <v>124850</v>
      </c>
      <c r="S6" s="16">
        <v>124380</v>
      </c>
      <c r="T6" s="16">
        <v>115320</v>
      </c>
      <c r="U6" s="16">
        <v>104890</v>
      </c>
      <c r="V6" s="16">
        <v>101520</v>
      </c>
      <c r="W6" s="16">
        <v>75470</v>
      </c>
      <c r="X6" s="16">
        <v>99020</v>
      </c>
      <c r="Y6" s="16">
        <v>99370</v>
      </c>
      <c r="Z6" s="36">
        <f>(Y6-X6)/ABS(X6)</f>
        <v>3.5346394667743891E-3</v>
      </c>
      <c r="AA6" s="37">
        <f>(Y6/O6)^(1/10)-1</f>
        <v>-3.5271654748525227E-2</v>
      </c>
    </row>
    <row r="7" spans="1:29" ht="14.25" x14ac:dyDescent="0.2">
      <c r="A7" s="2" t="s">
        <v>15</v>
      </c>
      <c r="B7" s="2" t="s">
        <v>14</v>
      </c>
      <c r="C7" s="16" t="s">
        <v>39</v>
      </c>
      <c r="D7" s="16" t="s">
        <v>39</v>
      </c>
      <c r="E7" s="16">
        <v>1</v>
      </c>
      <c r="F7" s="16">
        <v>16230</v>
      </c>
      <c r="G7" s="16">
        <v>19120</v>
      </c>
      <c r="H7" s="16">
        <v>22210</v>
      </c>
      <c r="I7" s="16">
        <v>22780</v>
      </c>
      <c r="J7" s="16">
        <v>25210</v>
      </c>
      <c r="K7" s="16">
        <v>23630</v>
      </c>
      <c r="L7" s="16">
        <v>25080</v>
      </c>
      <c r="M7" s="16">
        <v>26630</v>
      </c>
      <c r="N7" s="16">
        <v>26950</v>
      </c>
      <c r="O7" s="16">
        <v>26590</v>
      </c>
      <c r="P7" s="16">
        <v>25650</v>
      </c>
      <c r="Q7" s="16">
        <v>25480</v>
      </c>
      <c r="R7" s="16">
        <v>24700</v>
      </c>
      <c r="S7" s="16">
        <v>24940</v>
      </c>
      <c r="T7" s="16">
        <v>22340</v>
      </c>
      <c r="U7" s="16">
        <v>19130</v>
      </c>
      <c r="V7" s="16">
        <v>19440</v>
      </c>
      <c r="W7" s="16">
        <v>15340</v>
      </c>
      <c r="X7" s="16">
        <v>20120</v>
      </c>
      <c r="Y7" s="16">
        <v>21720</v>
      </c>
      <c r="Z7" s="36">
        <f t="shared" ref="Z7:Z25" si="0">(Y7-X7)/ABS(X7)</f>
        <v>7.9522862823061632E-2</v>
      </c>
      <c r="AA7" s="37">
        <f t="shared" ref="AA7:AA25" si="1">(Y7/O7)^(1/10)-1</f>
        <v>-2.0026914057790446E-2</v>
      </c>
      <c r="AC7" s="9"/>
    </row>
    <row r="8" spans="1:29" ht="12.75" x14ac:dyDescent="0.2">
      <c r="A8" s="2" t="s">
        <v>10</v>
      </c>
      <c r="B8" s="2" t="s">
        <v>2</v>
      </c>
      <c r="C8" s="16">
        <v>114310</v>
      </c>
      <c r="D8" s="16">
        <v>98560</v>
      </c>
      <c r="E8" s="16">
        <v>91180</v>
      </c>
      <c r="F8" s="16">
        <v>77510</v>
      </c>
      <c r="G8" s="16">
        <v>59770</v>
      </c>
      <c r="H8" s="16">
        <v>58970</v>
      </c>
      <c r="I8" s="16">
        <v>56280</v>
      </c>
      <c r="J8" s="16">
        <v>56790</v>
      </c>
      <c r="K8" s="16">
        <v>56720</v>
      </c>
      <c r="L8" s="16">
        <v>57110</v>
      </c>
      <c r="M8" s="16">
        <v>58290</v>
      </c>
      <c r="N8" s="16">
        <v>58160</v>
      </c>
      <c r="O8" s="16">
        <v>58400</v>
      </c>
      <c r="P8" s="16">
        <v>57400</v>
      </c>
      <c r="Q8" s="16">
        <v>57520</v>
      </c>
      <c r="R8" s="16">
        <v>57850</v>
      </c>
      <c r="S8" s="16">
        <v>57270</v>
      </c>
      <c r="T8" s="16">
        <v>56810</v>
      </c>
      <c r="U8" s="16">
        <v>56270</v>
      </c>
      <c r="V8" s="16">
        <v>56070</v>
      </c>
      <c r="W8" s="16">
        <v>43530</v>
      </c>
      <c r="X8" s="16">
        <v>42670</v>
      </c>
      <c r="Y8" s="16">
        <v>44630</v>
      </c>
      <c r="Z8" s="36">
        <f t="shared" si="0"/>
        <v>4.5933911413170846E-2</v>
      </c>
      <c r="AA8" s="37">
        <f t="shared" si="1"/>
        <v>-2.6532618468782299E-2</v>
      </c>
    </row>
    <row r="9" spans="1:29" ht="12.75" x14ac:dyDescent="0.2">
      <c r="A9" s="2" t="s">
        <v>18</v>
      </c>
      <c r="B9" s="2" t="s">
        <v>13</v>
      </c>
      <c r="C9" s="16">
        <v>10270</v>
      </c>
      <c r="D9" s="16">
        <v>9900</v>
      </c>
      <c r="E9" s="16">
        <v>9190</v>
      </c>
      <c r="F9" s="16">
        <v>14530</v>
      </c>
      <c r="G9" s="16">
        <v>15740</v>
      </c>
      <c r="H9" s="16">
        <v>17700</v>
      </c>
      <c r="I9" s="16">
        <v>16860</v>
      </c>
      <c r="J9" s="16">
        <v>17970</v>
      </c>
      <c r="K9" s="16">
        <v>20100</v>
      </c>
      <c r="L9" s="16">
        <v>20810</v>
      </c>
      <c r="M9" s="16">
        <v>20160</v>
      </c>
      <c r="N9" s="16">
        <v>20620</v>
      </c>
      <c r="O9" s="16">
        <v>21130</v>
      </c>
      <c r="P9" s="16">
        <v>21500</v>
      </c>
      <c r="Q9" s="16">
        <v>23580</v>
      </c>
      <c r="R9" s="16">
        <v>24040</v>
      </c>
      <c r="S9" s="16">
        <v>24390</v>
      </c>
      <c r="T9" s="16">
        <v>24090</v>
      </c>
      <c r="U9" s="16">
        <v>23310</v>
      </c>
      <c r="V9" s="16">
        <v>23380</v>
      </c>
      <c r="W9" s="16">
        <v>13260</v>
      </c>
      <c r="X9" s="16">
        <v>17960</v>
      </c>
      <c r="Y9" s="16">
        <v>21700</v>
      </c>
      <c r="Z9" s="36">
        <f t="shared" si="0"/>
        <v>0.20824053452115812</v>
      </c>
      <c r="AA9" s="37">
        <f t="shared" si="1"/>
        <v>2.6653887411018928E-3</v>
      </c>
    </row>
    <row r="10" spans="1:29" ht="12.75" x14ac:dyDescent="0.2">
      <c r="A10" s="2" t="s">
        <v>5</v>
      </c>
      <c r="B10" s="2" t="s">
        <v>1</v>
      </c>
      <c r="C10" s="16">
        <v>2560</v>
      </c>
      <c r="D10" s="16">
        <v>3020</v>
      </c>
      <c r="E10" s="16">
        <v>3910</v>
      </c>
      <c r="F10" s="16">
        <v>4490</v>
      </c>
      <c r="G10" s="16">
        <v>4230</v>
      </c>
      <c r="H10" s="16">
        <v>4370</v>
      </c>
      <c r="I10" s="16">
        <v>4620</v>
      </c>
      <c r="J10" s="16">
        <v>4820</v>
      </c>
      <c r="K10" s="16">
        <v>5450</v>
      </c>
      <c r="L10" s="16">
        <v>9250</v>
      </c>
      <c r="M10" s="16">
        <v>13460</v>
      </c>
      <c r="N10" s="16">
        <v>15400</v>
      </c>
      <c r="O10" s="16">
        <v>16040</v>
      </c>
      <c r="P10" s="16">
        <v>17040</v>
      </c>
      <c r="Q10" s="16">
        <v>18410</v>
      </c>
      <c r="R10" s="16">
        <v>19410</v>
      </c>
      <c r="S10" s="16">
        <v>20140</v>
      </c>
      <c r="T10" s="16">
        <v>19430</v>
      </c>
      <c r="U10" s="16">
        <v>19200</v>
      </c>
      <c r="V10" s="16">
        <v>18510</v>
      </c>
      <c r="W10" s="16">
        <v>18770</v>
      </c>
      <c r="X10" s="16">
        <v>19140</v>
      </c>
      <c r="Y10" s="16">
        <v>20000</v>
      </c>
      <c r="Z10" s="36">
        <f t="shared" si="0"/>
        <v>4.4932079414838039E-2</v>
      </c>
      <c r="AA10" s="37">
        <f t="shared" si="1"/>
        <v>2.2309892160766065E-2</v>
      </c>
    </row>
    <row r="11" spans="1:29" ht="12.75" x14ac:dyDescent="0.2">
      <c r="A11" s="2" t="s">
        <v>19</v>
      </c>
      <c r="B11" s="2" t="s">
        <v>3</v>
      </c>
      <c r="C11" s="16">
        <v>40</v>
      </c>
      <c r="D11" s="16">
        <v>120</v>
      </c>
      <c r="E11" s="16">
        <v>200</v>
      </c>
      <c r="F11" s="16">
        <v>250</v>
      </c>
      <c r="G11" s="16">
        <v>230</v>
      </c>
      <c r="H11" s="16">
        <v>240</v>
      </c>
      <c r="I11" s="16">
        <v>230</v>
      </c>
      <c r="J11" s="16">
        <v>220</v>
      </c>
      <c r="K11" s="16">
        <v>200</v>
      </c>
      <c r="L11" s="16">
        <v>230</v>
      </c>
      <c r="M11" s="16">
        <v>200</v>
      </c>
      <c r="N11" s="16">
        <v>120</v>
      </c>
      <c r="O11" s="16">
        <v>250</v>
      </c>
      <c r="P11" s="16">
        <v>260</v>
      </c>
      <c r="Q11" s="16">
        <v>210</v>
      </c>
      <c r="R11" s="16">
        <v>220</v>
      </c>
      <c r="S11" s="16">
        <v>210</v>
      </c>
      <c r="T11" s="16">
        <v>210</v>
      </c>
      <c r="U11" s="16">
        <v>200</v>
      </c>
      <c r="V11" s="16">
        <v>170</v>
      </c>
      <c r="W11" s="16">
        <v>10</v>
      </c>
      <c r="X11" s="16">
        <v>120</v>
      </c>
      <c r="Y11" s="16">
        <v>160</v>
      </c>
      <c r="Z11" s="36">
        <f t="shared" si="0"/>
        <v>0.33333333333333331</v>
      </c>
      <c r="AA11" s="37">
        <f t="shared" si="1"/>
        <v>-4.3647500209962997E-2</v>
      </c>
    </row>
    <row r="12" spans="1:29" ht="12.75" hidden="1" outlineLevel="1" x14ac:dyDescent="0.2">
      <c r="A12" s="4" t="s">
        <v>11</v>
      </c>
      <c r="B12" s="4" t="s">
        <v>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38"/>
      <c r="AA12" s="39"/>
    </row>
    <row r="13" spans="1:29" ht="14.25" hidden="1" outlineLevel="1" x14ac:dyDescent="0.2">
      <c r="A13" s="2" t="s">
        <v>17</v>
      </c>
      <c r="B13" s="2" t="s">
        <v>16</v>
      </c>
      <c r="C13" s="16">
        <v>6023240</v>
      </c>
      <c r="D13" s="16">
        <v>6139780</v>
      </c>
      <c r="E13" s="16">
        <v>6084520</v>
      </c>
      <c r="F13" s="16">
        <v>5974750</v>
      </c>
      <c r="G13" s="16">
        <v>5301630</v>
      </c>
      <c r="H13" s="16">
        <v>6151690</v>
      </c>
      <c r="I13" s="16">
        <v>5995000</v>
      </c>
      <c r="J13" s="16">
        <v>6358570</v>
      </c>
      <c r="K13" s="16">
        <v>6408010</v>
      </c>
      <c r="L13" s="16">
        <v>6333260</v>
      </c>
      <c r="M13" s="16">
        <v>6237050</v>
      </c>
      <c r="N13" s="16">
        <v>6029930</v>
      </c>
      <c r="O13" s="16">
        <v>5954520</v>
      </c>
      <c r="P13" s="16">
        <v>5724450</v>
      </c>
      <c r="Q13" s="16">
        <v>5608720</v>
      </c>
      <c r="R13" s="16">
        <v>5533010</v>
      </c>
      <c r="S13" s="16">
        <v>5656090</v>
      </c>
      <c r="T13" s="16">
        <v>5348850</v>
      </c>
      <c r="U13" s="16">
        <v>5121570</v>
      </c>
      <c r="V13" s="16">
        <v>5084600</v>
      </c>
      <c r="W13" s="16">
        <v>4618770</v>
      </c>
      <c r="X13" s="16">
        <v>5041250</v>
      </c>
      <c r="Y13" s="16">
        <v>4865400</v>
      </c>
      <c r="Z13" s="36">
        <f t="shared" si="0"/>
        <v>-3.48822216712125E-2</v>
      </c>
      <c r="AA13" s="37">
        <f t="shared" si="1"/>
        <v>-1.9997509782821776E-2</v>
      </c>
    </row>
    <row r="14" spans="1:29" ht="14.25" hidden="1" outlineLevel="1" x14ac:dyDescent="0.2">
      <c r="A14" s="2" t="s">
        <v>15</v>
      </c>
      <c r="B14" s="2" t="s">
        <v>14</v>
      </c>
      <c r="C14" s="16" t="s">
        <v>39</v>
      </c>
      <c r="D14" s="16" t="s">
        <v>39</v>
      </c>
      <c r="E14" s="16">
        <v>1</v>
      </c>
      <c r="F14" s="16">
        <v>29510</v>
      </c>
      <c r="G14" s="16">
        <v>41530</v>
      </c>
      <c r="H14" s="16">
        <v>49460</v>
      </c>
      <c r="I14" s="16">
        <v>47350</v>
      </c>
      <c r="J14" s="16">
        <v>54350</v>
      </c>
      <c r="K14" s="16">
        <v>50220</v>
      </c>
      <c r="L14" s="16">
        <v>52230</v>
      </c>
      <c r="M14" s="16">
        <v>55530</v>
      </c>
      <c r="N14" s="16">
        <v>55090</v>
      </c>
      <c r="O14" s="16">
        <v>54010</v>
      </c>
      <c r="P14" s="16">
        <v>52340</v>
      </c>
      <c r="Q14" s="16">
        <v>51760</v>
      </c>
      <c r="R14" s="16">
        <v>50360</v>
      </c>
      <c r="S14" s="16">
        <v>49710</v>
      </c>
      <c r="T14" s="16">
        <v>45330</v>
      </c>
      <c r="U14" s="16">
        <v>39160</v>
      </c>
      <c r="V14" s="16">
        <v>39410</v>
      </c>
      <c r="W14" s="16">
        <v>31100</v>
      </c>
      <c r="X14" s="16">
        <v>41070</v>
      </c>
      <c r="Y14" s="16">
        <v>44980</v>
      </c>
      <c r="Z14" s="36">
        <f t="shared" si="0"/>
        <v>9.5203311419527634E-2</v>
      </c>
      <c r="AA14" s="37">
        <f t="shared" si="1"/>
        <v>-1.8128786922672391E-2</v>
      </c>
    </row>
    <row r="15" spans="1:29" ht="12.75" hidden="1" outlineLevel="1" x14ac:dyDescent="0.2">
      <c r="A15" s="2" t="s">
        <v>10</v>
      </c>
      <c r="B15" s="2" t="s">
        <v>2</v>
      </c>
      <c r="C15" s="16">
        <v>540920</v>
      </c>
      <c r="D15" s="16">
        <v>450280</v>
      </c>
      <c r="E15" s="16">
        <v>451620</v>
      </c>
      <c r="F15" s="16">
        <v>401640</v>
      </c>
      <c r="G15" s="16">
        <v>333850</v>
      </c>
      <c r="H15" s="16">
        <v>353910</v>
      </c>
      <c r="I15" s="16">
        <v>334090</v>
      </c>
      <c r="J15" s="16">
        <v>339050</v>
      </c>
      <c r="K15" s="16">
        <v>343510</v>
      </c>
      <c r="L15" s="16">
        <v>344470</v>
      </c>
      <c r="M15" s="16">
        <v>341680</v>
      </c>
      <c r="N15" s="16">
        <v>338260</v>
      </c>
      <c r="O15" s="16">
        <v>346930</v>
      </c>
      <c r="P15" s="16">
        <v>351290</v>
      </c>
      <c r="Q15" s="16">
        <v>350900</v>
      </c>
      <c r="R15" s="16">
        <v>358760</v>
      </c>
      <c r="S15" s="16">
        <v>346350</v>
      </c>
      <c r="T15" s="16">
        <v>349450</v>
      </c>
      <c r="U15" s="16">
        <v>343450</v>
      </c>
      <c r="V15" s="16">
        <v>343680</v>
      </c>
      <c r="W15" s="16">
        <v>471450</v>
      </c>
      <c r="X15" s="16">
        <v>387980</v>
      </c>
      <c r="Y15" s="16">
        <v>338280</v>
      </c>
      <c r="Z15" s="36">
        <f t="shared" si="0"/>
        <v>-0.12809938656631786</v>
      </c>
      <c r="AA15" s="37">
        <f t="shared" si="1"/>
        <v>-2.5217226596165876E-3</v>
      </c>
    </row>
    <row r="16" spans="1:29" ht="12.75" hidden="1" outlineLevel="1" x14ac:dyDescent="0.2">
      <c r="A16" s="2" t="s">
        <v>18</v>
      </c>
      <c r="B16" s="2" t="s">
        <v>13</v>
      </c>
      <c r="C16" s="16">
        <v>60500</v>
      </c>
      <c r="D16" s="16">
        <v>56790</v>
      </c>
      <c r="E16" s="16">
        <v>53380</v>
      </c>
      <c r="F16" s="16">
        <v>59280</v>
      </c>
      <c r="G16" s="16">
        <v>62440</v>
      </c>
      <c r="H16" s="16">
        <v>65770</v>
      </c>
      <c r="I16" s="16">
        <v>62540</v>
      </c>
      <c r="J16" s="16">
        <v>65880</v>
      </c>
      <c r="K16" s="16">
        <v>71760</v>
      </c>
      <c r="L16" s="16">
        <v>72880</v>
      </c>
      <c r="M16" s="16">
        <v>73700</v>
      </c>
      <c r="N16" s="16">
        <v>73760</v>
      </c>
      <c r="O16" s="16">
        <v>75310</v>
      </c>
      <c r="P16" s="16">
        <v>76270</v>
      </c>
      <c r="Q16" s="16">
        <v>85870</v>
      </c>
      <c r="R16" s="16">
        <v>88000</v>
      </c>
      <c r="S16" s="16">
        <v>89670</v>
      </c>
      <c r="T16" s="16">
        <v>87200</v>
      </c>
      <c r="U16" s="16">
        <v>83100</v>
      </c>
      <c r="V16" s="16">
        <v>84340</v>
      </c>
      <c r="W16" s="16">
        <v>50200</v>
      </c>
      <c r="X16" s="16">
        <v>57350</v>
      </c>
      <c r="Y16" s="16">
        <v>79160</v>
      </c>
      <c r="Z16" s="36">
        <f t="shared" si="0"/>
        <v>0.3802964254577158</v>
      </c>
      <c r="AA16" s="37">
        <f t="shared" si="1"/>
        <v>4.9982691413172908E-3</v>
      </c>
    </row>
    <row r="17" spans="1:27" ht="12.75" hidden="1" outlineLevel="1" x14ac:dyDescent="0.2">
      <c r="A17" s="2" t="s">
        <v>5</v>
      </c>
      <c r="B17" s="2" t="s">
        <v>1</v>
      </c>
      <c r="C17" s="16">
        <v>197780</v>
      </c>
      <c r="D17" s="16">
        <v>206540</v>
      </c>
      <c r="E17" s="16">
        <v>279260</v>
      </c>
      <c r="F17" s="16">
        <v>314660</v>
      </c>
      <c r="G17" s="16">
        <v>315940</v>
      </c>
      <c r="H17" s="16">
        <v>326630</v>
      </c>
      <c r="I17" s="16">
        <v>313500</v>
      </c>
      <c r="J17" s="16">
        <v>335970</v>
      </c>
      <c r="K17" s="16">
        <v>380860</v>
      </c>
      <c r="L17" s="16">
        <v>512080</v>
      </c>
      <c r="M17" s="16">
        <v>847170</v>
      </c>
      <c r="N17" s="16">
        <v>1045570</v>
      </c>
      <c r="O17" s="16">
        <v>1136470</v>
      </c>
      <c r="P17" s="16">
        <v>1283780</v>
      </c>
      <c r="Q17" s="16">
        <v>1465760</v>
      </c>
      <c r="R17" s="16">
        <v>1570580</v>
      </c>
      <c r="S17" s="16">
        <v>1650670</v>
      </c>
      <c r="T17" s="16">
        <v>1729620</v>
      </c>
      <c r="U17" s="16">
        <v>1611580</v>
      </c>
      <c r="V17" s="16">
        <v>1601430</v>
      </c>
      <c r="W17" s="16">
        <v>1641880</v>
      </c>
      <c r="X17" s="16">
        <v>1632020</v>
      </c>
      <c r="Y17" s="16">
        <v>1644560</v>
      </c>
      <c r="Z17" s="36">
        <f t="shared" si="0"/>
        <v>7.6837293660616908E-3</v>
      </c>
      <c r="AA17" s="37">
        <f t="shared" si="1"/>
        <v>3.7645900693977552E-2</v>
      </c>
    </row>
    <row r="18" spans="1:27" ht="12.75" hidden="1" outlineLevel="1" x14ac:dyDescent="0.2">
      <c r="A18" s="2" t="s">
        <v>19</v>
      </c>
      <c r="B18" s="2" t="s">
        <v>3</v>
      </c>
      <c r="C18" s="16">
        <v>170</v>
      </c>
      <c r="D18" s="16">
        <v>380</v>
      </c>
      <c r="E18" s="16">
        <v>650</v>
      </c>
      <c r="F18" s="16">
        <v>790</v>
      </c>
      <c r="G18" s="16">
        <v>720</v>
      </c>
      <c r="H18" s="16">
        <v>700</v>
      </c>
      <c r="I18" s="16">
        <v>720</v>
      </c>
      <c r="J18" s="16">
        <v>720</v>
      </c>
      <c r="K18" s="16">
        <v>570</v>
      </c>
      <c r="L18" s="16">
        <v>720</v>
      </c>
      <c r="M18" s="16">
        <v>620</v>
      </c>
      <c r="N18" s="16">
        <v>340</v>
      </c>
      <c r="O18" s="16">
        <v>710</v>
      </c>
      <c r="P18" s="16">
        <v>740</v>
      </c>
      <c r="Q18" s="16">
        <v>610</v>
      </c>
      <c r="R18" s="16">
        <v>640</v>
      </c>
      <c r="S18" s="16">
        <v>600</v>
      </c>
      <c r="T18" s="16">
        <v>580</v>
      </c>
      <c r="U18" s="16">
        <v>600</v>
      </c>
      <c r="V18" s="16">
        <v>500</v>
      </c>
      <c r="W18" s="16">
        <v>30</v>
      </c>
      <c r="X18" s="16">
        <v>360</v>
      </c>
      <c r="Y18" s="16">
        <v>460</v>
      </c>
      <c r="Z18" s="36">
        <f>(Y18-X18)/ABS(X18)</f>
        <v>0.27777777777777779</v>
      </c>
      <c r="AA18" s="37">
        <f>(Y18/O18)^(1/10)-1</f>
        <v>-4.2475382480995583E-2</v>
      </c>
    </row>
    <row r="19" spans="1:27" ht="12.75" collapsed="1" x14ac:dyDescent="0.2">
      <c r="A19" s="14" t="s">
        <v>8</v>
      </c>
      <c r="B19" s="14" t="s">
        <v>9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38"/>
      <c r="AA19" s="39"/>
    </row>
    <row r="20" spans="1:27" ht="14.25" x14ac:dyDescent="0.2">
      <c r="A20" s="2" t="s">
        <v>17</v>
      </c>
      <c r="B20" s="2" t="s">
        <v>16</v>
      </c>
      <c r="C20" s="16">
        <v>115</v>
      </c>
      <c r="D20" s="16">
        <v>117</v>
      </c>
      <c r="E20" s="16">
        <v>116</v>
      </c>
      <c r="F20" s="16">
        <v>116</v>
      </c>
      <c r="G20" s="16">
        <v>105</v>
      </c>
      <c r="H20" s="16">
        <v>116</v>
      </c>
      <c r="I20" s="16">
        <v>127</v>
      </c>
      <c r="J20" s="16">
        <v>129</v>
      </c>
      <c r="K20" s="16">
        <v>129</v>
      </c>
      <c r="L20" s="16">
        <v>136</v>
      </c>
      <c r="M20" s="16">
        <v>134</v>
      </c>
      <c r="N20" s="16">
        <v>133</v>
      </c>
      <c r="O20" s="16">
        <v>131</v>
      </c>
      <c r="P20" s="16">
        <v>130</v>
      </c>
      <c r="Q20" s="16">
        <v>129</v>
      </c>
      <c r="R20" s="16">
        <v>128</v>
      </c>
      <c r="S20" s="16">
        <v>126</v>
      </c>
      <c r="T20" s="16">
        <v>128</v>
      </c>
      <c r="U20" s="16">
        <v>125</v>
      </c>
      <c r="V20" s="16">
        <v>124</v>
      </c>
      <c r="W20" s="16">
        <v>121</v>
      </c>
      <c r="X20" s="16">
        <v>125</v>
      </c>
      <c r="Y20" s="16">
        <v>127</v>
      </c>
      <c r="Z20" s="36">
        <f t="shared" si="0"/>
        <v>1.6E-2</v>
      </c>
      <c r="AA20" s="37">
        <f t="shared" si="1"/>
        <v>-3.0962204665782034E-3</v>
      </c>
    </row>
    <row r="21" spans="1:27" ht="14.25" x14ac:dyDescent="0.2">
      <c r="A21" s="2" t="s">
        <v>15</v>
      </c>
      <c r="B21" s="2" t="s">
        <v>14</v>
      </c>
      <c r="C21" s="16" t="s">
        <v>39</v>
      </c>
      <c r="D21" s="16" t="s">
        <v>39</v>
      </c>
      <c r="E21" s="16">
        <v>43</v>
      </c>
      <c r="F21" s="16">
        <v>44</v>
      </c>
      <c r="G21" s="16">
        <v>44</v>
      </c>
      <c r="H21" s="16">
        <v>49</v>
      </c>
      <c r="I21" s="16">
        <v>55</v>
      </c>
      <c r="J21" s="16">
        <v>55</v>
      </c>
      <c r="K21" s="16">
        <v>55</v>
      </c>
      <c r="L21" s="16">
        <v>63</v>
      </c>
      <c r="M21" s="16">
        <v>63</v>
      </c>
      <c r="N21" s="16">
        <v>63</v>
      </c>
      <c r="O21" s="16">
        <v>63</v>
      </c>
      <c r="P21" s="16">
        <v>63</v>
      </c>
      <c r="Q21" s="16">
        <v>63</v>
      </c>
      <c r="R21" s="16">
        <v>62</v>
      </c>
      <c r="S21" s="16">
        <v>62</v>
      </c>
      <c r="T21" s="16">
        <v>63</v>
      </c>
      <c r="U21" s="16">
        <v>62</v>
      </c>
      <c r="V21" s="16">
        <v>63</v>
      </c>
      <c r="W21" s="16">
        <v>63</v>
      </c>
      <c r="X21" s="16">
        <v>63</v>
      </c>
      <c r="Y21" s="16">
        <v>63</v>
      </c>
      <c r="Z21" s="36">
        <f t="shared" si="0"/>
        <v>0</v>
      </c>
      <c r="AA21" s="37">
        <f t="shared" si="1"/>
        <v>0</v>
      </c>
    </row>
    <row r="22" spans="1:27" ht="12.75" x14ac:dyDescent="0.2">
      <c r="A22" s="2" t="s">
        <v>10</v>
      </c>
      <c r="B22" s="2" t="s">
        <v>2</v>
      </c>
      <c r="C22" s="16">
        <v>143</v>
      </c>
      <c r="D22" s="16">
        <v>142</v>
      </c>
      <c r="E22" s="16">
        <v>139</v>
      </c>
      <c r="F22" s="16">
        <v>137</v>
      </c>
      <c r="G22" s="16">
        <v>131</v>
      </c>
      <c r="H22" s="16">
        <v>136</v>
      </c>
      <c r="I22" s="16">
        <v>140</v>
      </c>
      <c r="J22" s="16">
        <v>139</v>
      </c>
      <c r="K22" s="16">
        <v>139</v>
      </c>
      <c r="L22" s="16">
        <v>147</v>
      </c>
      <c r="M22" s="16">
        <v>145</v>
      </c>
      <c r="N22" s="16">
        <v>146</v>
      </c>
      <c r="O22" s="16">
        <v>145</v>
      </c>
      <c r="P22" s="16">
        <v>145</v>
      </c>
      <c r="Q22" s="16">
        <v>145</v>
      </c>
      <c r="R22" s="16">
        <v>147</v>
      </c>
      <c r="S22" s="16">
        <v>148</v>
      </c>
      <c r="T22" s="16">
        <v>149</v>
      </c>
      <c r="U22" s="16">
        <v>150</v>
      </c>
      <c r="V22" s="16">
        <v>153</v>
      </c>
      <c r="W22" s="16">
        <v>153</v>
      </c>
      <c r="X22" s="16">
        <v>149</v>
      </c>
      <c r="Y22" s="16">
        <v>153</v>
      </c>
      <c r="Z22" s="36">
        <f t="shared" si="0"/>
        <v>2.6845637583892617E-2</v>
      </c>
      <c r="AA22" s="37">
        <f t="shared" si="1"/>
        <v>5.3848644411294E-3</v>
      </c>
    </row>
    <row r="23" spans="1:27" ht="12.75" x14ac:dyDescent="0.2">
      <c r="A23" s="2" t="s">
        <v>18</v>
      </c>
      <c r="B23" s="2" t="s">
        <v>13</v>
      </c>
      <c r="C23" s="16">
        <v>95</v>
      </c>
      <c r="D23" s="16">
        <v>98</v>
      </c>
      <c r="E23" s="16">
        <v>97</v>
      </c>
      <c r="F23" s="16">
        <v>110</v>
      </c>
      <c r="G23" s="16">
        <v>112</v>
      </c>
      <c r="H23" s="16">
        <v>120</v>
      </c>
      <c r="I23" s="16">
        <v>129</v>
      </c>
      <c r="J23" s="16">
        <v>130</v>
      </c>
      <c r="K23" s="16">
        <v>132</v>
      </c>
      <c r="L23" s="16">
        <v>145</v>
      </c>
      <c r="M23" s="16">
        <v>144</v>
      </c>
      <c r="N23" s="16">
        <v>145</v>
      </c>
      <c r="O23" s="16">
        <v>146</v>
      </c>
      <c r="P23" s="16">
        <v>147</v>
      </c>
      <c r="Q23" s="16">
        <v>144</v>
      </c>
      <c r="R23" s="16">
        <v>144</v>
      </c>
      <c r="S23" s="16">
        <v>142</v>
      </c>
      <c r="T23" s="16">
        <v>142</v>
      </c>
      <c r="U23" s="16">
        <v>143</v>
      </c>
      <c r="V23" s="16">
        <v>143</v>
      </c>
      <c r="W23" s="16">
        <v>139</v>
      </c>
      <c r="X23" s="16">
        <v>149</v>
      </c>
      <c r="Y23" s="16">
        <v>145</v>
      </c>
      <c r="Z23" s="36">
        <f t="shared" si="0"/>
        <v>-2.6845637583892617E-2</v>
      </c>
      <c r="AA23" s="37">
        <f t="shared" si="1"/>
        <v>-6.870518005268611E-4</v>
      </c>
    </row>
    <row r="24" spans="1:27" ht="12.75" x14ac:dyDescent="0.2">
      <c r="A24" s="2" t="s">
        <v>5</v>
      </c>
      <c r="B24" s="2" t="s">
        <v>1</v>
      </c>
      <c r="C24" s="16">
        <v>80</v>
      </c>
      <c r="D24" s="16">
        <v>81</v>
      </c>
      <c r="E24" s="16">
        <v>85</v>
      </c>
      <c r="F24" s="16">
        <v>83</v>
      </c>
      <c r="G24" s="16">
        <v>73</v>
      </c>
      <c r="H24" s="16">
        <v>87</v>
      </c>
      <c r="I24" s="16">
        <v>97</v>
      </c>
      <c r="J24" s="16">
        <v>102</v>
      </c>
      <c r="K24" s="16">
        <v>106</v>
      </c>
      <c r="L24" s="16">
        <v>109</v>
      </c>
      <c r="M24" s="16">
        <v>108</v>
      </c>
      <c r="N24" s="16">
        <v>108</v>
      </c>
      <c r="O24" s="16">
        <v>109</v>
      </c>
      <c r="P24" s="16">
        <v>109</v>
      </c>
      <c r="Q24" s="16">
        <v>107</v>
      </c>
      <c r="R24" s="16">
        <v>106</v>
      </c>
      <c r="S24" s="16">
        <v>105</v>
      </c>
      <c r="T24" s="16">
        <v>106</v>
      </c>
      <c r="U24" s="16">
        <v>105</v>
      </c>
      <c r="V24" s="16">
        <v>104</v>
      </c>
      <c r="W24" s="16">
        <v>103</v>
      </c>
      <c r="X24" s="16">
        <v>103</v>
      </c>
      <c r="Y24" s="16">
        <v>104</v>
      </c>
      <c r="Z24" s="36">
        <f t="shared" si="0"/>
        <v>9.7087378640776691E-3</v>
      </c>
      <c r="AA24" s="37">
        <f t="shared" si="1"/>
        <v>-4.684690753599563E-3</v>
      </c>
    </row>
    <row r="25" spans="1:27" ht="12.75" x14ac:dyDescent="0.2">
      <c r="A25" s="2" t="s">
        <v>19</v>
      </c>
      <c r="B25" s="2" t="s">
        <v>3</v>
      </c>
      <c r="C25" s="16">
        <v>97</v>
      </c>
      <c r="D25" s="16">
        <v>95</v>
      </c>
      <c r="E25" s="16">
        <v>99</v>
      </c>
      <c r="F25" s="16">
        <v>100</v>
      </c>
      <c r="G25" s="16">
        <v>98</v>
      </c>
      <c r="H25" s="16">
        <v>111</v>
      </c>
      <c r="I25" s="16">
        <v>120</v>
      </c>
      <c r="J25" s="16">
        <v>121</v>
      </c>
      <c r="K25" s="16">
        <v>121</v>
      </c>
      <c r="L25" s="16">
        <v>127</v>
      </c>
      <c r="M25" s="16">
        <v>130</v>
      </c>
      <c r="N25" s="16">
        <v>132</v>
      </c>
      <c r="O25" s="16">
        <v>132</v>
      </c>
      <c r="P25" s="16">
        <v>129</v>
      </c>
      <c r="Q25" s="16">
        <v>124</v>
      </c>
      <c r="R25" s="16">
        <v>127</v>
      </c>
      <c r="S25" s="16">
        <v>124</v>
      </c>
      <c r="T25" s="16">
        <v>125</v>
      </c>
      <c r="U25" s="16">
        <v>134</v>
      </c>
      <c r="V25" s="16">
        <v>131</v>
      </c>
      <c r="W25" s="16">
        <v>130</v>
      </c>
      <c r="X25" s="16">
        <v>128</v>
      </c>
      <c r="Y25" s="16">
        <v>142</v>
      </c>
      <c r="Z25" s="36">
        <f t="shared" si="0"/>
        <v>0.109375</v>
      </c>
      <c r="AA25" s="37">
        <f t="shared" si="1"/>
        <v>7.3292418750330324E-3</v>
      </c>
    </row>
    <row r="26" spans="1:27" ht="12.75" x14ac:dyDescent="0.2">
      <c r="A26" s="6" t="s">
        <v>22</v>
      </c>
      <c r="B26" s="1" t="s">
        <v>21</v>
      </c>
      <c r="C26" s="4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13"/>
      <c r="AA26" s="45"/>
    </row>
    <row r="27" spans="1:27" ht="12.75" x14ac:dyDescent="0.2">
      <c r="A27" s="4" t="s">
        <v>6</v>
      </c>
      <c r="B27" s="4" t="s">
        <v>7</v>
      </c>
      <c r="C27" s="46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47"/>
    </row>
    <row r="28" spans="1:27" ht="14.25" x14ac:dyDescent="0.2">
      <c r="A28" s="2" t="s">
        <v>24</v>
      </c>
      <c r="B28" s="2" t="s">
        <v>23</v>
      </c>
      <c r="C28" s="48" t="s">
        <v>20</v>
      </c>
      <c r="D28" s="16" t="s">
        <v>20</v>
      </c>
      <c r="E28" s="16" t="s">
        <v>20</v>
      </c>
      <c r="F28" s="16" t="s">
        <v>20</v>
      </c>
      <c r="G28" s="16" t="s">
        <v>20</v>
      </c>
      <c r="H28" s="16">
        <v>27140</v>
      </c>
      <c r="I28" s="16">
        <v>48320</v>
      </c>
      <c r="J28" s="16">
        <v>50060</v>
      </c>
      <c r="K28" s="16">
        <v>53540</v>
      </c>
      <c r="L28" s="16">
        <v>56620</v>
      </c>
      <c r="M28" s="16">
        <v>59380</v>
      </c>
      <c r="N28" s="16">
        <v>60210</v>
      </c>
      <c r="O28" s="16">
        <v>60820</v>
      </c>
      <c r="P28" s="16">
        <v>62130</v>
      </c>
      <c r="Q28" s="16">
        <v>64640</v>
      </c>
      <c r="R28" s="16">
        <v>66320</v>
      </c>
      <c r="S28" s="16">
        <v>67460</v>
      </c>
      <c r="T28" s="16">
        <v>67550</v>
      </c>
      <c r="U28" s="16">
        <v>68500</v>
      </c>
      <c r="V28" s="16">
        <v>68550</v>
      </c>
      <c r="W28" s="16">
        <v>69400</v>
      </c>
      <c r="X28" s="16">
        <v>73810</v>
      </c>
      <c r="Y28" s="16">
        <v>69000</v>
      </c>
      <c r="Z28" s="36">
        <f t="shared" ref="Z28:Z34" si="2">(Y28-X28)/ABS(X28)</f>
        <v>-6.5167321501151607E-2</v>
      </c>
      <c r="AA28" s="37">
        <f t="shared" ref="AA28" si="3">(Y28/O28)^(1/10)-1</f>
        <v>1.269873501565133E-2</v>
      </c>
    </row>
    <row r="29" spans="1:27" ht="14.25" x14ac:dyDescent="0.2">
      <c r="A29" s="2" t="s">
        <v>27</v>
      </c>
      <c r="B29" s="2" t="s">
        <v>25</v>
      </c>
      <c r="C29" s="48" t="s">
        <v>20</v>
      </c>
      <c r="D29" s="16" t="s">
        <v>20</v>
      </c>
      <c r="E29" s="16" t="s">
        <v>20</v>
      </c>
      <c r="F29" s="16" t="s">
        <v>20</v>
      </c>
      <c r="G29" s="16" t="s">
        <v>20</v>
      </c>
      <c r="H29" s="16" t="s">
        <v>20</v>
      </c>
      <c r="I29" s="16" t="s">
        <v>20</v>
      </c>
      <c r="J29" s="16" t="s">
        <v>20</v>
      </c>
      <c r="K29" s="16" t="s">
        <v>20</v>
      </c>
      <c r="L29" s="16" t="s">
        <v>20</v>
      </c>
      <c r="M29" s="16" t="s">
        <v>20</v>
      </c>
      <c r="N29" s="16" t="s">
        <v>20</v>
      </c>
      <c r="O29" s="16" t="s">
        <v>20</v>
      </c>
      <c r="P29" s="16" t="s">
        <v>20</v>
      </c>
      <c r="Q29" s="16" t="s">
        <v>20</v>
      </c>
      <c r="R29" s="16" t="s">
        <v>20</v>
      </c>
      <c r="S29" s="16" t="s">
        <v>20</v>
      </c>
      <c r="T29" s="16" t="s">
        <v>20</v>
      </c>
      <c r="U29" s="16" t="s">
        <v>20</v>
      </c>
      <c r="V29" s="16" t="s">
        <v>20</v>
      </c>
      <c r="W29" s="16" t="s">
        <v>20</v>
      </c>
      <c r="X29" s="16">
        <v>67220</v>
      </c>
      <c r="Y29" s="16">
        <v>62770</v>
      </c>
      <c r="Z29" s="36">
        <f t="shared" si="2"/>
        <v>-6.6200535554894371E-2</v>
      </c>
      <c r="AA29" s="37" t="s">
        <v>20</v>
      </c>
    </row>
    <row r="30" spans="1:27" ht="14.25" x14ac:dyDescent="0.2">
      <c r="A30" s="2" t="s">
        <v>28</v>
      </c>
      <c r="B30" s="2" t="s">
        <v>26</v>
      </c>
      <c r="C30" s="48" t="s">
        <v>20</v>
      </c>
      <c r="D30" s="16" t="s">
        <v>20</v>
      </c>
      <c r="E30" s="16" t="s">
        <v>20</v>
      </c>
      <c r="F30" s="16" t="s">
        <v>20</v>
      </c>
      <c r="G30" s="16" t="s">
        <v>20</v>
      </c>
      <c r="H30" s="16" t="s">
        <v>20</v>
      </c>
      <c r="I30" s="16" t="s">
        <v>20</v>
      </c>
      <c r="J30" s="16" t="s">
        <v>20</v>
      </c>
      <c r="K30" s="16" t="s">
        <v>20</v>
      </c>
      <c r="L30" s="16" t="s">
        <v>20</v>
      </c>
      <c r="M30" s="16" t="s">
        <v>20</v>
      </c>
      <c r="N30" s="16" t="s">
        <v>20</v>
      </c>
      <c r="O30" s="16" t="s">
        <v>20</v>
      </c>
      <c r="P30" s="16" t="s">
        <v>20</v>
      </c>
      <c r="Q30" s="16" t="s">
        <v>20</v>
      </c>
      <c r="R30" s="16" t="s">
        <v>20</v>
      </c>
      <c r="S30" s="16" t="s">
        <v>20</v>
      </c>
      <c r="T30" s="16" t="s">
        <v>20</v>
      </c>
      <c r="U30" s="16" t="s">
        <v>20</v>
      </c>
      <c r="V30" s="16" t="s">
        <v>20</v>
      </c>
      <c r="W30" s="16" t="s">
        <v>20</v>
      </c>
      <c r="X30" s="16">
        <v>570</v>
      </c>
      <c r="Y30" s="16">
        <v>900</v>
      </c>
      <c r="Z30" s="36">
        <f t="shared" si="2"/>
        <v>0.57894736842105265</v>
      </c>
      <c r="AA30" s="37" t="s">
        <v>20</v>
      </c>
    </row>
    <row r="31" spans="1:27" ht="12.75" hidden="1" outlineLevel="1" x14ac:dyDescent="0.2">
      <c r="A31" s="4" t="s">
        <v>11</v>
      </c>
      <c r="B31" s="4" t="s">
        <v>0</v>
      </c>
      <c r="C31" s="48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36"/>
      <c r="AA31" s="37"/>
    </row>
    <row r="32" spans="1:27" ht="14.25" hidden="1" outlineLevel="1" x14ac:dyDescent="0.2">
      <c r="A32" s="2" t="s">
        <v>24</v>
      </c>
      <c r="B32" s="2" t="s">
        <v>23</v>
      </c>
      <c r="C32" s="48" t="s">
        <v>20</v>
      </c>
      <c r="D32" s="16" t="s">
        <v>20</v>
      </c>
      <c r="E32" s="16" t="s">
        <v>20</v>
      </c>
      <c r="F32" s="16" t="s">
        <v>20</v>
      </c>
      <c r="G32" s="16" t="s">
        <v>20</v>
      </c>
      <c r="H32" s="16">
        <v>2243372.4331306489</v>
      </c>
      <c r="I32" s="16">
        <v>4596775.2759454073</v>
      </c>
      <c r="J32" s="16">
        <v>4856885.1769511877</v>
      </c>
      <c r="K32" s="16">
        <v>5222423.6277433224</v>
      </c>
      <c r="L32" s="16">
        <v>5531912.3118920336</v>
      </c>
      <c r="M32" s="16">
        <v>5802477.6869624909</v>
      </c>
      <c r="N32" s="16">
        <v>5863232.1145789139</v>
      </c>
      <c r="O32" s="16">
        <v>5940042.6591535369</v>
      </c>
      <c r="P32" s="16">
        <v>6047241</v>
      </c>
      <c r="Q32" s="16">
        <v>6320023</v>
      </c>
      <c r="R32" s="16">
        <v>6485907</v>
      </c>
      <c r="S32" s="16">
        <v>6597312</v>
      </c>
      <c r="T32" s="16">
        <v>6603510</v>
      </c>
      <c r="U32" s="16">
        <v>6701150</v>
      </c>
      <c r="V32" s="16">
        <v>6707914</v>
      </c>
      <c r="W32" s="16">
        <v>6730309</v>
      </c>
      <c r="X32" s="16">
        <v>7249094</v>
      </c>
      <c r="Y32" s="16">
        <v>6796338</v>
      </c>
      <c r="Z32" s="36">
        <f t="shared" si="2"/>
        <v>-6.2456908408140381E-2</v>
      </c>
      <c r="AA32" s="37"/>
    </row>
    <row r="33" spans="1:27" ht="14.25" hidden="1" outlineLevel="1" x14ac:dyDescent="0.2">
      <c r="A33" s="2" t="s">
        <v>27</v>
      </c>
      <c r="B33" s="2" t="s">
        <v>25</v>
      </c>
      <c r="C33" s="48" t="s">
        <v>20</v>
      </c>
      <c r="D33" s="16" t="s">
        <v>20</v>
      </c>
      <c r="E33" s="1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20</v>
      </c>
      <c r="N33" s="16" t="s">
        <v>20</v>
      </c>
      <c r="O33" s="16" t="s">
        <v>20</v>
      </c>
      <c r="P33" s="16" t="s">
        <v>20</v>
      </c>
      <c r="Q33" s="16" t="s">
        <v>20</v>
      </c>
      <c r="R33" s="16" t="s">
        <v>20</v>
      </c>
      <c r="S33" s="16" t="s">
        <v>20</v>
      </c>
      <c r="T33" s="16" t="s">
        <v>20</v>
      </c>
      <c r="U33" s="16" t="s">
        <v>20</v>
      </c>
      <c r="V33" s="16" t="s">
        <v>20</v>
      </c>
      <c r="W33" s="16" t="s">
        <v>20</v>
      </c>
      <c r="X33" s="16">
        <v>933753</v>
      </c>
      <c r="Y33" s="16">
        <v>873376</v>
      </c>
      <c r="Z33" s="36">
        <f t="shared" si="2"/>
        <v>-6.4660568694290668E-2</v>
      </c>
      <c r="AA33" s="37"/>
    </row>
    <row r="34" spans="1:27" ht="14.25" hidden="1" outlineLevel="1" x14ac:dyDescent="0.2">
      <c r="A34" s="2" t="s">
        <v>28</v>
      </c>
      <c r="B34" s="2" t="s">
        <v>26</v>
      </c>
      <c r="C34" s="48" t="s">
        <v>20</v>
      </c>
      <c r="D34" s="16" t="s">
        <v>20</v>
      </c>
      <c r="E34" s="16" t="s">
        <v>20</v>
      </c>
      <c r="F34" s="16" t="s">
        <v>20</v>
      </c>
      <c r="G34" s="16" t="s">
        <v>20</v>
      </c>
      <c r="H34" s="16" t="s">
        <v>20</v>
      </c>
      <c r="I34" s="16" t="s">
        <v>20</v>
      </c>
      <c r="J34" s="16" t="s">
        <v>20</v>
      </c>
      <c r="K34" s="16" t="s">
        <v>20</v>
      </c>
      <c r="L34" s="16" t="s">
        <v>20</v>
      </c>
      <c r="M34" s="16" t="s">
        <v>20</v>
      </c>
      <c r="N34" s="16" t="s">
        <v>20</v>
      </c>
      <c r="O34" s="16" t="s">
        <v>20</v>
      </c>
      <c r="P34" s="16" t="s">
        <v>20</v>
      </c>
      <c r="Q34" s="16" t="s">
        <v>20</v>
      </c>
      <c r="R34" s="16" t="s">
        <v>20</v>
      </c>
      <c r="S34" s="16" t="s">
        <v>20</v>
      </c>
      <c r="T34" s="16" t="s">
        <v>20</v>
      </c>
      <c r="U34" s="16" t="s">
        <v>20</v>
      </c>
      <c r="V34" s="16" t="s">
        <v>20</v>
      </c>
      <c r="W34" s="16" t="s">
        <v>20</v>
      </c>
      <c r="X34" s="16">
        <v>32024</v>
      </c>
      <c r="Y34" s="16">
        <v>48187</v>
      </c>
      <c r="Z34" s="36">
        <f t="shared" si="2"/>
        <v>0.50471521358980764</v>
      </c>
      <c r="AA34" s="37"/>
    </row>
    <row r="35" spans="1:27" ht="12.75" collapsed="1" x14ac:dyDescent="0.2">
      <c r="A35" s="14" t="s">
        <v>8</v>
      </c>
      <c r="B35" s="14" t="s">
        <v>9</v>
      </c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0"/>
      <c r="AA35" s="52"/>
    </row>
    <row r="36" spans="1:27" ht="14.25" x14ac:dyDescent="0.2">
      <c r="A36" s="2" t="s">
        <v>24</v>
      </c>
      <c r="B36" s="2" t="s">
        <v>23</v>
      </c>
      <c r="C36" s="48" t="s">
        <v>20</v>
      </c>
      <c r="D36" s="16" t="s">
        <v>20</v>
      </c>
      <c r="E36" s="16" t="s">
        <v>20</v>
      </c>
      <c r="F36" s="16" t="s">
        <v>20</v>
      </c>
      <c r="G36" s="16" t="s">
        <v>20</v>
      </c>
      <c r="H36" s="16">
        <v>107.00000000000001</v>
      </c>
      <c r="I36" s="16">
        <v>109.00000000000001</v>
      </c>
      <c r="J36" s="16">
        <v>110.00000000000001</v>
      </c>
      <c r="K36" s="16">
        <v>112</v>
      </c>
      <c r="L36" s="16">
        <v>117</v>
      </c>
      <c r="M36" s="16">
        <v>118</v>
      </c>
      <c r="N36" s="16">
        <v>120</v>
      </c>
      <c r="O36" s="16">
        <v>121</v>
      </c>
      <c r="P36" s="16">
        <v>121</v>
      </c>
      <c r="Q36" s="16">
        <v>123</v>
      </c>
      <c r="R36" s="16">
        <v>124</v>
      </c>
      <c r="S36" s="16">
        <v>125</v>
      </c>
      <c r="T36" s="16">
        <v>125</v>
      </c>
      <c r="U36" s="16">
        <v>126</v>
      </c>
      <c r="V36" s="16">
        <v>127</v>
      </c>
      <c r="W36" s="16">
        <v>131</v>
      </c>
      <c r="X36" s="16">
        <v>131</v>
      </c>
      <c r="Y36" s="16">
        <v>133</v>
      </c>
      <c r="Z36" s="36">
        <f>(Y36-X36)/ABS(X36)</f>
        <v>1.5267175572519083E-2</v>
      </c>
      <c r="AA36" s="37" t="s">
        <v>20</v>
      </c>
    </row>
    <row r="37" spans="1:27" ht="14.25" x14ac:dyDescent="0.2">
      <c r="A37" s="2" t="s">
        <v>27</v>
      </c>
      <c r="B37" s="2" t="s">
        <v>25</v>
      </c>
      <c r="C37" s="48" t="s">
        <v>20</v>
      </c>
      <c r="D37" s="16" t="s">
        <v>20</v>
      </c>
      <c r="E37" s="16" t="s">
        <v>20</v>
      </c>
      <c r="F37" s="16" t="s">
        <v>20</v>
      </c>
      <c r="G37" s="16" t="s">
        <v>20</v>
      </c>
      <c r="H37" s="16" t="s">
        <v>20</v>
      </c>
      <c r="I37" s="16" t="s">
        <v>20</v>
      </c>
      <c r="J37" s="16" t="s">
        <v>20</v>
      </c>
      <c r="K37" s="16" t="s">
        <v>20</v>
      </c>
      <c r="L37" s="16" t="s">
        <v>20</v>
      </c>
      <c r="M37" s="16" t="s">
        <v>20</v>
      </c>
      <c r="N37" s="16" t="s">
        <v>20</v>
      </c>
      <c r="O37" s="16" t="s">
        <v>20</v>
      </c>
      <c r="P37" s="16" t="s">
        <v>20</v>
      </c>
      <c r="Q37" s="16" t="s">
        <v>20</v>
      </c>
      <c r="R37" s="16" t="s">
        <v>20</v>
      </c>
      <c r="S37" s="16" t="s">
        <v>20</v>
      </c>
      <c r="T37" s="16" t="s">
        <v>20</v>
      </c>
      <c r="U37" s="16" t="s">
        <v>20</v>
      </c>
      <c r="V37" s="16" t="s">
        <v>20</v>
      </c>
      <c r="W37" s="16" t="s">
        <v>20</v>
      </c>
      <c r="X37" s="16">
        <v>169</v>
      </c>
      <c r="Y37" s="16">
        <v>170</v>
      </c>
      <c r="Z37" s="36">
        <f>(Y37-X37)/ABS(X37)</f>
        <v>5.9171597633136093E-3</v>
      </c>
      <c r="AA37" s="37" t="s">
        <v>20</v>
      </c>
    </row>
    <row r="38" spans="1:27" ht="15" thickBot="1" x14ac:dyDescent="0.25">
      <c r="A38" s="17" t="s">
        <v>28</v>
      </c>
      <c r="B38" s="17" t="s">
        <v>26</v>
      </c>
      <c r="C38" s="53" t="s">
        <v>20</v>
      </c>
      <c r="D38" s="54" t="s">
        <v>20</v>
      </c>
      <c r="E38" s="54" t="s">
        <v>20</v>
      </c>
      <c r="F38" s="54" t="s">
        <v>20</v>
      </c>
      <c r="G38" s="54" t="s">
        <v>20</v>
      </c>
      <c r="H38" s="54" t="s">
        <v>20</v>
      </c>
      <c r="I38" s="54" t="s">
        <v>20</v>
      </c>
      <c r="J38" s="54" t="s">
        <v>20</v>
      </c>
      <c r="K38" s="54" t="s">
        <v>20</v>
      </c>
      <c r="L38" s="54" t="s">
        <v>20</v>
      </c>
      <c r="M38" s="54" t="s">
        <v>20</v>
      </c>
      <c r="N38" s="54" t="s">
        <v>20</v>
      </c>
      <c r="O38" s="54" t="s">
        <v>20</v>
      </c>
      <c r="P38" s="54" t="s">
        <v>20</v>
      </c>
      <c r="Q38" s="54" t="s">
        <v>20</v>
      </c>
      <c r="R38" s="54" t="s">
        <v>20</v>
      </c>
      <c r="S38" s="54" t="s">
        <v>20</v>
      </c>
      <c r="T38" s="54" t="s">
        <v>20</v>
      </c>
      <c r="U38" s="54" t="s">
        <v>20</v>
      </c>
      <c r="V38" s="54" t="s">
        <v>20</v>
      </c>
      <c r="W38" s="54" t="s">
        <v>20</v>
      </c>
      <c r="X38" s="54">
        <v>142</v>
      </c>
      <c r="Y38" s="54">
        <v>141</v>
      </c>
      <c r="Z38" s="55">
        <f>(Y38-X38)/ABS(X38)</f>
        <v>-7.0422535211267607E-3</v>
      </c>
      <c r="AA38" s="56" t="s">
        <v>20</v>
      </c>
    </row>
    <row r="39" spans="1:27" x14ac:dyDescent="0.2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27" x14ac:dyDescent="0.2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27" x14ac:dyDescent="0.2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27" x14ac:dyDescent="0.2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1"/>
    </row>
    <row r="43" spans="1:27" x14ac:dyDescent="0.2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1"/>
    </row>
    <row r="44" spans="1:27" x14ac:dyDescent="0.2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1"/>
    </row>
    <row r="45" spans="1:27" x14ac:dyDescent="0.2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1"/>
    </row>
    <row r="46" spans="1:27" x14ac:dyDescent="0.2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1"/>
    </row>
    <row r="47" spans="1:27" x14ac:dyDescent="0.2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1"/>
    </row>
    <row r="48" spans="1:27" x14ac:dyDescent="0.2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1"/>
    </row>
    <row r="49" spans="3:17" x14ac:dyDescent="0.2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3:17" x14ac:dyDescent="0.2">
      <c r="C50" s="12"/>
      <c r="D50" s="12"/>
      <c r="E50" s="12"/>
      <c r="F50" s="12"/>
      <c r="G50" s="12"/>
      <c r="H50" s="12"/>
      <c r="I50" s="42"/>
      <c r="J50" s="42"/>
      <c r="K50" s="42"/>
      <c r="L50" s="42"/>
      <c r="M50" s="42"/>
      <c r="N50" s="42"/>
      <c r="O50" s="42"/>
      <c r="P50" s="42"/>
      <c r="Q50" s="42"/>
    </row>
    <row r="51" spans="3:17" x14ac:dyDescent="0.2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3:17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Q52" s="12"/>
    </row>
    <row r="53" spans="3:17" x14ac:dyDescent="0.2">
      <c r="C53" s="12"/>
      <c r="D53" s="12"/>
      <c r="E53" s="12"/>
      <c r="F53" s="12"/>
      <c r="G53" s="12"/>
      <c r="H53" s="12"/>
      <c r="I53" s="41"/>
      <c r="J53" s="41"/>
      <c r="K53" s="41"/>
      <c r="L53" s="41"/>
      <c r="M53" s="41"/>
      <c r="N53" s="41"/>
      <c r="O53" s="41"/>
      <c r="P53" s="12"/>
      <c r="Q53" s="12"/>
    </row>
    <row r="54" spans="3:17" x14ac:dyDescent="0.2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65" spans="1:2" ht="36" x14ac:dyDescent="0.25">
      <c r="A65" s="8" t="s">
        <v>31</v>
      </c>
      <c r="B65" s="8" t="s">
        <v>32</v>
      </c>
    </row>
    <row r="103" spans="1:25" ht="12.75" x14ac:dyDescent="0.2">
      <c r="C103" s="5">
        <v>2000</v>
      </c>
      <c r="D103" s="5">
        <v>2001</v>
      </c>
      <c r="E103" s="5">
        <v>2002</v>
      </c>
      <c r="F103" s="5">
        <v>2003</v>
      </c>
      <c r="G103" s="5">
        <v>2004</v>
      </c>
      <c r="H103" s="5">
        <v>2005</v>
      </c>
      <c r="I103" s="5">
        <v>2006</v>
      </c>
      <c r="J103" s="5">
        <v>2007</v>
      </c>
      <c r="K103" s="5">
        <v>2008</v>
      </c>
      <c r="L103" s="5">
        <v>2009</v>
      </c>
      <c r="M103" s="5">
        <v>2010</v>
      </c>
      <c r="N103" s="5">
        <v>2011</v>
      </c>
      <c r="O103" s="5">
        <v>2012</v>
      </c>
      <c r="P103" s="5">
        <v>2013</v>
      </c>
      <c r="Q103" s="5">
        <v>2014</v>
      </c>
      <c r="R103" s="5">
        <v>2015</v>
      </c>
      <c r="S103" s="5">
        <v>2016</v>
      </c>
      <c r="T103" s="5">
        <v>2017</v>
      </c>
      <c r="U103" s="5">
        <v>2018</v>
      </c>
      <c r="V103" s="5">
        <v>2019</v>
      </c>
      <c r="W103" s="5">
        <v>2020</v>
      </c>
      <c r="X103" s="5">
        <v>2021</v>
      </c>
      <c r="Y103" s="5">
        <v>2022</v>
      </c>
    </row>
    <row r="104" spans="1:25" ht="12.75" x14ac:dyDescent="0.2">
      <c r="A104" s="6" t="s">
        <v>6</v>
      </c>
      <c r="B104" s="6" t="s">
        <v>7</v>
      </c>
    </row>
    <row r="105" spans="1:25" ht="12.75" x14ac:dyDescent="0.2">
      <c r="A105" s="28" t="s">
        <v>38</v>
      </c>
      <c r="B105" s="28" t="s">
        <v>33</v>
      </c>
      <c r="C105" s="18">
        <f>C6/1000</f>
        <v>201.21</v>
      </c>
      <c r="D105" s="19">
        <f t="shared" ref="D105:Y105" si="4">D6/1000</f>
        <v>211.1</v>
      </c>
      <c r="E105" s="19">
        <f t="shared" si="4"/>
        <v>203.68</v>
      </c>
      <c r="F105" s="19">
        <f t="shared" si="4"/>
        <v>209.13</v>
      </c>
      <c r="G105" s="19">
        <f t="shared" si="4"/>
        <v>143.19</v>
      </c>
      <c r="H105" s="19">
        <f t="shared" si="4"/>
        <v>162.63999999999999</v>
      </c>
      <c r="I105" s="19">
        <f t="shared" si="4"/>
        <v>169.45</v>
      </c>
      <c r="J105" s="19">
        <f t="shared" si="4"/>
        <v>174.98</v>
      </c>
      <c r="K105" s="19">
        <f t="shared" si="4"/>
        <v>173.81</v>
      </c>
      <c r="L105" s="19">
        <f t="shared" si="4"/>
        <v>170.46</v>
      </c>
      <c r="M105" s="19">
        <f t="shared" si="4"/>
        <v>160.28</v>
      </c>
      <c r="N105" s="19">
        <f t="shared" si="4"/>
        <v>147.01</v>
      </c>
      <c r="O105" s="19">
        <f t="shared" si="4"/>
        <v>142.30000000000001</v>
      </c>
      <c r="P105" s="19">
        <f t="shared" si="4"/>
        <v>134.68</v>
      </c>
      <c r="Q105" s="19">
        <f t="shared" si="4"/>
        <v>129.77000000000001</v>
      </c>
      <c r="R105" s="19">
        <f t="shared" si="4"/>
        <v>124.85</v>
      </c>
      <c r="S105" s="19">
        <f t="shared" si="4"/>
        <v>124.38</v>
      </c>
      <c r="T105" s="19">
        <f t="shared" si="4"/>
        <v>115.32</v>
      </c>
      <c r="U105" s="19">
        <f t="shared" si="4"/>
        <v>104.89</v>
      </c>
      <c r="V105" s="19">
        <f t="shared" si="4"/>
        <v>101.52</v>
      </c>
      <c r="W105" s="19">
        <f t="shared" si="4"/>
        <v>75.47</v>
      </c>
      <c r="X105" s="19">
        <f t="shared" si="4"/>
        <v>99.02</v>
      </c>
      <c r="Y105" s="20">
        <f t="shared" si="4"/>
        <v>99.37</v>
      </c>
    </row>
    <row r="106" spans="1:25" ht="12.75" x14ac:dyDescent="0.2">
      <c r="A106" s="2" t="s">
        <v>10</v>
      </c>
      <c r="B106" s="2" t="s">
        <v>2</v>
      </c>
      <c r="C106" s="21">
        <f>C8/1000</f>
        <v>114.31</v>
      </c>
      <c r="D106" s="22">
        <f t="shared" ref="D106:Y106" si="5">D8/1000</f>
        <v>98.56</v>
      </c>
      <c r="E106" s="22">
        <f t="shared" si="5"/>
        <v>91.18</v>
      </c>
      <c r="F106" s="22">
        <f t="shared" si="5"/>
        <v>77.510000000000005</v>
      </c>
      <c r="G106" s="22">
        <f t="shared" si="5"/>
        <v>59.77</v>
      </c>
      <c r="H106" s="22">
        <f t="shared" si="5"/>
        <v>58.97</v>
      </c>
      <c r="I106" s="22">
        <f t="shared" si="5"/>
        <v>56.28</v>
      </c>
      <c r="J106" s="22">
        <f t="shared" si="5"/>
        <v>56.79</v>
      </c>
      <c r="K106" s="22">
        <f t="shared" si="5"/>
        <v>56.72</v>
      </c>
      <c r="L106" s="22">
        <f t="shared" si="5"/>
        <v>57.11</v>
      </c>
      <c r="M106" s="22">
        <f t="shared" si="5"/>
        <v>58.29</v>
      </c>
      <c r="N106" s="22">
        <f t="shared" si="5"/>
        <v>58.16</v>
      </c>
      <c r="O106" s="22">
        <f t="shared" si="5"/>
        <v>58.4</v>
      </c>
      <c r="P106" s="22">
        <f t="shared" si="5"/>
        <v>57.4</v>
      </c>
      <c r="Q106" s="22">
        <f t="shared" si="5"/>
        <v>57.52</v>
      </c>
      <c r="R106" s="22">
        <f t="shared" si="5"/>
        <v>57.85</v>
      </c>
      <c r="S106" s="22">
        <f t="shared" si="5"/>
        <v>57.27</v>
      </c>
      <c r="T106" s="22">
        <f t="shared" si="5"/>
        <v>56.81</v>
      </c>
      <c r="U106" s="22">
        <f t="shared" si="5"/>
        <v>56.27</v>
      </c>
      <c r="V106" s="22">
        <f t="shared" si="5"/>
        <v>56.07</v>
      </c>
      <c r="W106" s="22">
        <f t="shared" si="5"/>
        <v>43.53</v>
      </c>
      <c r="X106" s="22">
        <f t="shared" si="5"/>
        <v>42.67</v>
      </c>
      <c r="Y106" s="23">
        <f t="shared" si="5"/>
        <v>44.63</v>
      </c>
    </row>
    <row r="107" spans="1:25" ht="12.75" x14ac:dyDescent="0.2">
      <c r="A107" s="2" t="s">
        <v>5</v>
      </c>
      <c r="B107" s="2" t="s">
        <v>1</v>
      </c>
      <c r="C107" s="21">
        <f>C10/1000</f>
        <v>2.56</v>
      </c>
      <c r="D107" s="22">
        <f t="shared" ref="D107:Y107" si="6">D10/1000</f>
        <v>3.02</v>
      </c>
      <c r="E107" s="22">
        <f t="shared" si="6"/>
        <v>3.91</v>
      </c>
      <c r="F107" s="22">
        <f t="shared" si="6"/>
        <v>4.49</v>
      </c>
      <c r="G107" s="22">
        <f t="shared" si="6"/>
        <v>4.2300000000000004</v>
      </c>
      <c r="H107" s="22">
        <f t="shared" si="6"/>
        <v>4.37</v>
      </c>
      <c r="I107" s="22">
        <f t="shared" si="6"/>
        <v>4.62</v>
      </c>
      <c r="J107" s="22">
        <f t="shared" si="6"/>
        <v>4.82</v>
      </c>
      <c r="K107" s="22">
        <f t="shared" si="6"/>
        <v>5.45</v>
      </c>
      <c r="L107" s="22">
        <f t="shared" si="6"/>
        <v>9.25</v>
      </c>
      <c r="M107" s="22">
        <f t="shared" si="6"/>
        <v>13.46</v>
      </c>
      <c r="N107" s="22">
        <f t="shared" si="6"/>
        <v>15.4</v>
      </c>
      <c r="O107" s="22">
        <f t="shared" si="6"/>
        <v>16.04</v>
      </c>
      <c r="P107" s="22">
        <f t="shared" si="6"/>
        <v>17.04</v>
      </c>
      <c r="Q107" s="22">
        <f t="shared" si="6"/>
        <v>18.41</v>
      </c>
      <c r="R107" s="22">
        <f t="shared" si="6"/>
        <v>19.41</v>
      </c>
      <c r="S107" s="22">
        <f t="shared" si="6"/>
        <v>20.14</v>
      </c>
      <c r="T107" s="22">
        <f t="shared" si="6"/>
        <v>19.43</v>
      </c>
      <c r="U107" s="22">
        <f t="shared" si="6"/>
        <v>19.2</v>
      </c>
      <c r="V107" s="22">
        <f t="shared" si="6"/>
        <v>18.510000000000002</v>
      </c>
      <c r="W107" s="22">
        <f t="shared" si="6"/>
        <v>18.77</v>
      </c>
      <c r="X107" s="22">
        <f t="shared" si="6"/>
        <v>19.14</v>
      </c>
      <c r="Y107" s="23">
        <f t="shared" si="6"/>
        <v>20</v>
      </c>
    </row>
    <row r="108" spans="1:25" ht="12.75" x14ac:dyDescent="0.2">
      <c r="A108" s="2" t="s">
        <v>37</v>
      </c>
      <c r="B108" s="2" t="s">
        <v>34</v>
      </c>
      <c r="C108" s="22" t="str">
        <f t="shared" ref="C108:Y108" si="7">IF(OR(C28="…",C28="–"),"–",C28/1000)</f>
        <v>–</v>
      </c>
      <c r="D108" s="22" t="str">
        <f t="shared" si="7"/>
        <v>–</v>
      </c>
      <c r="E108" s="22" t="str">
        <f t="shared" si="7"/>
        <v>–</v>
      </c>
      <c r="F108" s="22" t="str">
        <f t="shared" si="7"/>
        <v>–</v>
      </c>
      <c r="G108" s="22" t="str">
        <f t="shared" si="7"/>
        <v>–</v>
      </c>
      <c r="H108" s="22">
        <f t="shared" si="7"/>
        <v>27.14</v>
      </c>
      <c r="I108" s="22">
        <f t="shared" si="7"/>
        <v>48.32</v>
      </c>
      <c r="J108" s="22">
        <f t="shared" si="7"/>
        <v>50.06</v>
      </c>
      <c r="K108" s="22">
        <f t="shared" si="7"/>
        <v>53.54</v>
      </c>
      <c r="L108" s="22">
        <f t="shared" si="7"/>
        <v>56.62</v>
      </c>
      <c r="M108" s="22">
        <f t="shared" si="7"/>
        <v>59.38</v>
      </c>
      <c r="N108" s="22">
        <f t="shared" si="7"/>
        <v>60.21</v>
      </c>
      <c r="O108" s="22">
        <f t="shared" si="7"/>
        <v>60.82</v>
      </c>
      <c r="P108" s="22">
        <f t="shared" si="7"/>
        <v>62.13</v>
      </c>
      <c r="Q108" s="22">
        <f t="shared" si="7"/>
        <v>64.64</v>
      </c>
      <c r="R108" s="22">
        <f t="shared" si="7"/>
        <v>66.319999999999993</v>
      </c>
      <c r="S108" s="22">
        <f t="shared" si="7"/>
        <v>67.459999999999994</v>
      </c>
      <c r="T108" s="22">
        <f t="shared" si="7"/>
        <v>67.55</v>
      </c>
      <c r="U108" s="22">
        <f t="shared" si="7"/>
        <v>68.5</v>
      </c>
      <c r="V108" s="22">
        <f t="shared" si="7"/>
        <v>68.55</v>
      </c>
      <c r="W108" s="22">
        <f t="shared" si="7"/>
        <v>69.400000000000006</v>
      </c>
      <c r="X108" s="22">
        <f t="shared" si="7"/>
        <v>73.81</v>
      </c>
      <c r="Y108" s="23">
        <f t="shared" si="7"/>
        <v>69</v>
      </c>
    </row>
    <row r="109" spans="1:25" ht="13.5" thickBot="1" x14ac:dyDescent="0.25">
      <c r="A109" s="27" t="s">
        <v>36</v>
      </c>
      <c r="B109" s="27" t="s">
        <v>35</v>
      </c>
      <c r="C109" s="24" t="str">
        <f>IF(C29="–","–",C29/1000)</f>
        <v>–</v>
      </c>
      <c r="D109" s="25" t="str">
        <f t="shared" ref="D109:Y109" si="8">IF(D29="–","–",D29/1000)</f>
        <v>–</v>
      </c>
      <c r="E109" s="25" t="str">
        <f t="shared" si="8"/>
        <v>–</v>
      </c>
      <c r="F109" s="25" t="str">
        <f t="shared" si="8"/>
        <v>–</v>
      </c>
      <c r="G109" s="25" t="str">
        <f t="shared" si="8"/>
        <v>–</v>
      </c>
      <c r="H109" s="25" t="str">
        <f t="shared" si="8"/>
        <v>–</v>
      </c>
      <c r="I109" s="25" t="str">
        <f t="shared" si="8"/>
        <v>–</v>
      </c>
      <c r="J109" s="25" t="str">
        <f t="shared" si="8"/>
        <v>–</v>
      </c>
      <c r="K109" s="25" t="str">
        <f t="shared" si="8"/>
        <v>–</v>
      </c>
      <c r="L109" s="25" t="str">
        <f t="shared" si="8"/>
        <v>–</v>
      </c>
      <c r="M109" s="25" t="str">
        <f t="shared" si="8"/>
        <v>–</v>
      </c>
      <c r="N109" s="25" t="str">
        <f t="shared" si="8"/>
        <v>–</v>
      </c>
      <c r="O109" s="25" t="str">
        <f t="shared" si="8"/>
        <v>–</v>
      </c>
      <c r="P109" s="25" t="str">
        <f t="shared" si="8"/>
        <v>–</v>
      </c>
      <c r="Q109" s="25" t="str">
        <f t="shared" si="8"/>
        <v>–</v>
      </c>
      <c r="R109" s="25" t="str">
        <f t="shared" si="8"/>
        <v>–</v>
      </c>
      <c r="S109" s="25" t="str">
        <f t="shared" si="8"/>
        <v>–</v>
      </c>
      <c r="T109" s="25" t="str">
        <f t="shared" si="8"/>
        <v>–</v>
      </c>
      <c r="U109" s="25" t="str">
        <f t="shared" si="8"/>
        <v>–</v>
      </c>
      <c r="V109" s="25" t="str">
        <f t="shared" si="8"/>
        <v>–</v>
      </c>
      <c r="W109" s="25" t="str">
        <f t="shared" si="8"/>
        <v>–</v>
      </c>
      <c r="X109" s="25">
        <f t="shared" si="8"/>
        <v>67.22</v>
      </c>
      <c r="Y109" s="26">
        <f t="shared" si="8"/>
        <v>62.77</v>
      </c>
    </row>
    <row r="123" s="12" customFormat="1" ht="10.5" x14ac:dyDescent="0.15"/>
    <row r="124" s="12" customFormat="1" ht="10.5" x14ac:dyDescent="0.15"/>
    <row r="125" s="12" customFormat="1" ht="10.5" x14ac:dyDescent="0.15"/>
    <row r="126" s="12" customFormat="1" ht="10.5" x14ac:dyDescent="0.15"/>
    <row r="127" s="12" customFormat="1" ht="10.5" x14ac:dyDescent="0.15"/>
    <row r="128" s="12" customFormat="1" ht="10.5" x14ac:dyDescent="0.15"/>
    <row r="129" spans="1:8" s="12" customFormat="1" ht="10.5" x14ac:dyDescent="0.15">
      <c r="A129"/>
      <c r="B129"/>
      <c r="C129" s="15"/>
      <c r="D129" s="15"/>
      <c r="E129" s="15"/>
      <c r="F129" s="15"/>
      <c r="G129" s="15"/>
      <c r="H129" s="15"/>
    </row>
    <row r="130" spans="1:8" s="12" customFormat="1" ht="10.5" x14ac:dyDescent="0.15"/>
  </sheetData>
  <pageMargins left="0.27559055118110237" right="0.31496062992125984" top="0.24" bottom="0.16" header="0.19" footer="0.1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APG_EO_6</vt:lpstr>
      <vt:lpstr>APG_EO_6!Druckbereich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2020-05-26T06:52:51Z</cp:lastPrinted>
  <dcterms:created xsi:type="dcterms:W3CDTF">2012-01-24T12:55:29Z</dcterms:created>
  <dcterms:modified xsi:type="dcterms:W3CDTF">2024-01-11T13:34:02Z</dcterms:modified>
</cp:coreProperties>
</file>