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AHV\"/>
    </mc:Choice>
  </mc:AlternateContent>
  <xr:revisionPtr revIDLastSave="0" documentId="8_{E6F95797-9A75-412A-899C-5F4533875DF1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HV_AVS_6" sheetId="8" r:id="rId1"/>
  </sheets>
  <definedNames>
    <definedName name="_xlnm.Print_Area" localSheetId="0">AHV_AVS_6!$A$1:$CA$85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92" i="8" l="1"/>
  <c r="BY99" i="8"/>
  <c r="BY100" i="8"/>
  <c r="BY94" i="8"/>
  <c r="BY97" i="8"/>
  <c r="BY101" i="8" l="1"/>
  <c r="BY18" i="8"/>
  <c r="BY91" i="8" s="1"/>
  <c r="BY37" i="8"/>
  <c r="BY93" i="8"/>
  <c r="BY98" i="8"/>
  <c r="BY90" i="8" l="1"/>
  <c r="BZ4" i="8"/>
  <c r="BZ6" i="8"/>
  <c r="BZ7" i="8"/>
  <c r="BZ8" i="8"/>
  <c r="BZ12" i="8"/>
  <c r="BZ13" i="8"/>
  <c r="BZ15" i="8"/>
  <c r="BZ16" i="8"/>
  <c r="BZ22" i="8"/>
  <c r="BZ23" i="8"/>
  <c r="BZ28" i="8"/>
  <c r="BX97" i="8"/>
  <c r="BX98" i="8" l="1"/>
  <c r="BZ19" i="8"/>
  <c r="BZ26" i="8"/>
  <c r="BZ25" i="8"/>
  <c r="BZ35" i="8"/>
  <c r="BZ34" i="8"/>
  <c r="BZ31" i="8"/>
  <c r="BX94" i="8"/>
  <c r="BZ38" i="8"/>
  <c r="BX93" i="8"/>
  <c r="BX92" i="8"/>
  <c r="BX99" i="8"/>
  <c r="BX18" i="8"/>
  <c r="BZ18" i="8" s="1"/>
  <c r="BZ29" i="8"/>
  <c r="BX37" i="8"/>
  <c r="BZ37" i="8" s="1"/>
  <c r="BX101" i="8" l="1"/>
  <c r="BZ32" i="8"/>
  <c r="BX100" i="8"/>
  <c r="BX91" i="8"/>
  <c r="BW97" i="8" l="1"/>
  <c r="BW18" i="8" l="1"/>
  <c r="BW93" i="8"/>
  <c r="BW92" i="8"/>
  <c r="BW99" i="8"/>
  <c r="BW98" i="8"/>
  <c r="BW37" i="8"/>
  <c r="BW94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AR97" i="8"/>
  <c r="AS97" i="8"/>
  <c r="AT97" i="8"/>
  <c r="AU97" i="8"/>
  <c r="AV97" i="8"/>
  <c r="AW97" i="8"/>
  <c r="AX97" i="8"/>
  <c r="AY97" i="8"/>
  <c r="AZ97" i="8"/>
  <c r="BA97" i="8"/>
  <c r="BB97" i="8"/>
  <c r="BC97" i="8"/>
  <c r="BD97" i="8"/>
  <c r="BE97" i="8"/>
  <c r="BF97" i="8"/>
  <c r="BG97" i="8"/>
  <c r="BH97" i="8"/>
  <c r="BI97" i="8"/>
  <c r="BJ97" i="8"/>
  <c r="BK97" i="8"/>
  <c r="BL97" i="8"/>
  <c r="BM97" i="8"/>
  <c r="BN97" i="8"/>
  <c r="BO97" i="8"/>
  <c r="BP97" i="8"/>
  <c r="BQ97" i="8"/>
  <c r="BR97" i="8"/>
  <c r="BS97" i="8"/>
  <c r="BT97" i="8"/>
  <c r="BU97" i="8"/>
  <c r="BV97" i="8"/>
  <c r="AD97" i="8"/>
  <c r="BW101" i="8" l="1"/>
  <c r="BW91" i="8"/>
  <c r="BW100" i="8"/>
  <c r="BV18" i="8" l="1"/>
  <c r="BV99" i="8"/>
  <c r="BV92" i="8"/>
  <c r="BV98" i="8"/>
  <c r="BV94" i="8"/>
  <c r="BV93" i="8"/>
  <c r="BV37" i="8"/>
  <c r="BV101" i="8" l="1"/>
  <c r="BV91" i="8"/>
  <c r="BV90" i="8" s="1"/>
  <c r="BV100" i="8"/>
  <c r="BU18" i="8" l="1"/>
  <c r="BU92" i="8"/>
  <c r="BU100" i="8"/>
  <c r="BU99" i="8"/>
  <c r="BU98" i="8"/>
  <c r="BU93" i="8"/>
  <c r="BU37" i="8"/>
  <c r="BU94" i="8"/>
  <c r="BU101" i="8" l="1"/>
  <c r="BU91" i="8"/>
  <c r="BU90" i="8" s="1"/>
  <c r="CA19" i="8" l="1"/>
  <c r="CA16" i="8"/>
  <c r="BT98" i="8" l="1"/>
  <c r="CA23" i="8" l="1"/>
  <c r="CA28" i="8"/>
  <c r="CA13" i="8"/>
  <c r="CA32" i="8" l="1"/>
  <c r="CA31" i="8"/>
  <c r="CA35" i="8"/>
  <c r="CA34" i="8"/>
  <c r="CA26" i="8"/>
  <c r="CA25" i="8"/>
  <c r="BT92" i="8"/>
  <c r="BT93" i="8"/>
  <c r="BT99" i="8"/>
  <c r="BT94" i="8"/>
  <c r="CA38" i="8"/>
  <c r="BT37" i="8"/>
  <c r="CA29" i="8"/>
  <c r="CA15" i="8"/>
  <c r="AW18" i="8"/>
  <c r="BT18" i="8"/>
  <c r="BS18" i="8"/>
  <c r="BP18" i="8"/>
  <c r="BQ18" i="8"/>
  <c r="BR18" i="8"/>
  <c r="BI18" i="8"/>
  <c r="BK18" i="8"/>
  <c r="BL18" i="8"/>
  <c r="BD18" i="8"/>
  <c r="BE18" i="8"/>
  <c r="BF18" i="8"/>
  <c r="BG18" i="8"/>
  <c r="BH18" i="8"/>
  <c r="AY18" i="8"/>
  <c r="AZ18" i="8"/>
  <c r="BC18" i="8"/>
  <c r="AX18" i="8"/>
  <c r="BB18" i="8" l="1"/>
  <c r="BA18" i="8"/>
  <c r="BJ18" i="8"/>
  <c r="BO18" i="8"/>
  <c r="CA18" i="8" s="1"/>
  <c r="CA12" i="8"/>
  <c r="BN18" i="8"/>
  <c r="BM18" i="8"/>
  <c r="BT91" i="8"/>
  <c r="BT90" i="8" s="1"/>
  <c r="BT100" i="8"/>
  <c r="BT101" i="8"/>
  <c r="CA4" i="8" l="1"/>
  <c r="CA22" i="8"/>
  <c r="CA8" i="8"/>
  <c r="CA7" i="8"/>
  <c r="CA6" i="8"/>
  <c r="BS92" i="8" l="1"/>
  <c r="BS99" i="8"/>
  <c r="BS93" i="8"/>
  <c r="BS100" i="8"/>
  <c r="BS101" i="8"/>
  <c r="BS98" i="8" l="1"/>
  <c r="BS37" i="8"/>
  <c r="BS94" i="8"/>
  <c r="BS91" i="8" l="1"/>
  <c r="BS90" i="8" s="1"/>
  <c r="AD98" i="8" l="1"/>
  <c r="BC37" i="8" l="1"/>
  <c r="BD37" i="8"/>
  <c r="BA37" i="8"/>
  <c r="BB37" i="8" l="1"/>
  <c r="BG37" i="8"/>
  <c r="BH37" i="8"/>
  <c r="BF37" i="8"/>
  <c r="BE37" i="8"/>
  <c r="AX37" i="8"/>
  <c r="BN37" i="8"/>
  <c r="BM37" i="8"/>
  <c r="AY37" i="8"/>
  <c r="BJ37" i="8"/>
  <c r="BQ37" i="8"/>
  <c r="BI37" i="8"/>
  <c r="AZ37" i="8"/>
  <c r="BO37" i="8"/>
  <c r="CA37" i="8" s="1"/>
  <c r="BK37" i="8"/>
  <c r="BR37" i="8"/>
  <c r="BP37" i="8"/>
  <c r="BL37" i="8"/>
  <c r="BR91" i="8" l="1"/>
  <c r="BR92" i="8"/>
  <c r="BR93" i="8"/>
  <c r="BR94" i="8"/>
  <c r="BR98" i="8"/>
  <c r="BR99" i="8"/>
  <c r="BR100" i="8"/>
  <c r="BR101" i="8"/>
  <c r="BR90" i="8" l="1"/>
  <c r="AD94" i="8" l="1"/>
  <c r="AD93" i="8"/>
  <c r="BQ93" i="8" l="1"/>
  <c r="BQ94" i="8"/>
  <c r="BQ92" i="8"/>
  <c r="AD100" i="8" l="1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D101" i="8"/>
  <c r="AD99" i="8"/>
  <c r="B96" i="8"/>
  <c r="A96" i="8"/>
  <c r="BP94" i="8" l="1"/>
  <c r="BP93" i="8"/>
  <c r="BP92" i="8"/>
  <c r="BO101" i="8" l="1"/>
  <c r="BO100" i="8"/>
  <c r="BO99" i="8"/>
  <c r="BO98" i="8"/>
  <c r="BO91" i="8"/>
  <c r="AS94" i="8"/>
  <c r="AT94" i="8"/>
  <c r="AU94" i="8"/>
  <c r="AV94" i="8"/>
  <c r="AR94" i="8"/>
  <c r="AS93" i="8"/>
  <c r="AT93" i="8"/>
  <c r="AU93" i="8"/>
  <c r="AV93" i="8"/>
  <c r="AR93" i="8"/>
  <c r="AW94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AD92" i="8"/>
  <c r="BO94" i="8"/>
  <c r="BO93" i="8" l="1"/>
  <c r="BO92" i="8"/>
  <c r="AE91" i="8" l="1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D91" i="8" l="1"/>
  <c r="AX101" i="8" l="1"/>
  <c r="AY101" i="8"/>
  <c r="AZ101" i="8"/>
  <c r="BA101" i="8"/>
  <c r="BB101" i="8"/>
  <c r="BC101" i="8"/>
  <c r="BD101" i="8"/>
  <c r="BE101" i="8"/>
  <c r="BF101" i="8"/>
  <c r="BH101" i="8"/>
  <c r="BI101" i="8"/>
  <c r="BJ101" i="8"/>
  <c r="BK101" i="8"/>
  <c r="BL101" i="8"/>
  <c r="BM101" i="8"/>
  <c r="BN101" i="8"/>
  <c r="AX100" i="8"/>
  <c r="AY100" i="8"/>
  <c r="AZ100" i="8"/>
  <c r="BA100" i="8"/>
  <c r="BB100" i="8"/>
  <c r="BC100" i="8"/>
  <c r="BD100" i="8"/>
  <c r="BE100" i="8"/>
  <c r="BF100" i="8"/>
  <c r="BH100" i="8"/>
  <c r="BI100" i="8"/>
  <c r="BJ100" i="8"/>
  <c r="BK100" i="8"/>
  <c r="BL100" i="8"/>
  <c r="BM100" i="8"/>
  <c r="BN100" i="8"/>
  <c r="AX99" i="8"/>
  <c r="AY99" i="8"/>
  <c r="AZ99" i="8"/>
  <c r="BA99" i="8"/>
  <c r="BB99" i="8"/>
  <c r="BC99" i="8"/>
  <c r="BD99" i="8"/>
  <c r="BE99" i="8"/>
  <c r="BF99" i="8"/>
  <c r="BH99" i="8"/>
  <c r="BI99" i="8"/>
  <c r="BJ99" i="8"/>
  <c r="BK99" i="8"/>
  <c r="BL99" i="8"/>
  <c r="BM99" i="8"/>
  <c r="BN99" i="8"/>
  <c r="AW101" i="8"/>
  <c r="AW100" i="8"/>
  <c r="AW99" i="8"/>
  <c r="AX98" i="8"/>
  <c r="AY98" i="8"/>
  <c r="AZ98" i="8"/>
  <c r="BA98" i="8"/>
  <c r="BB98" i="8"/>
  <c r="BC98" i="8"/>
  <c r="BD98" i="8"/>
  <c r="BE98" i="8"/>
  <c r="BF98" i="8"/>
  <c r="BH98" i="8"/>
  <c r="BI98" i="8"/>
  <c r="BJ98" i="8"/>
  <c r="BK98" i="8"/>
  <c r="BL98" i="8"/>
  <c r="BM98" i="8"/>
  <c r="BN98" i="8"/>
  <c r="AW98" i="8"/>
  <c r="AX94" i="8"/>
  <c r="AY94" i="8"/>
  <c r="AZ94" i="8"/>
  <c r="BA94" i="8"/>
  <c r="BB94" i="8"/>
  <c r="BC94" i="8"/>
  <c r="BD94" i="8"/>
  <c r="BH94" i="8"/>
  <c r="BI94" i="8"/>
  <c r="BJ94" i="8"/>
  <c r="BK94" i="8"/>
  <c r="BL94" i="8"/>
  <c r="BM94" i="8"/>
  <c r="AX93" i="8"/>
  <c r="AY93" i="8"/>
  <c r="AZ93" i="8"/>
  <c r="BA93" i="8"/>
  <c r="BB93" i="8"/>
  <c r="BC93" i="8"/>
  <c r="BD93" i="8"/>
  <c r="BH93" i="8"/>
  <c r="BI93" i="8"/>
  <c r="BJ93" i="8"/>
  <c r="BK93" i="8"/>
  <c r="BL93" i="8"/>
  <c r="AX92" i="8"/>
  <c r="AY92" i="8"/>
  <c r="AZ92" i="8"/>
  <c r="BA92" i="8"/>
  <c r="BB92" i="8"/>
  <c r="BC92" i="8"/>
  <c r="BD92" i="8"/>
  <c r="BH92" i="8"/>
  <c r="BI92" i="8"/>
  <c r="BJ92" i="8"/>
  <c r="BK92" i="8"/>
  <c r="BL92" i="8"/>
  <c r="BM92" i="8"/>
  <c r="AW93" i="8"/>
  <c r="BI91" i="8"/>
  <c r="BG98" i="8" l="1"/>
  <c r="BG100" i="8"/>
  <c r="BG99" i="8"/>
  <c r="BG101" i="8"/>
  <c r="BM93" i="8"/>
  <c r="BG94" i="8"/>
  <c r="BG92" i="8"/>
  <c r="AW92" i="8"/>
  <c r="BG93" i="8"/>
  <c r="BL91" i="8"/>
  <c r="BK91" i="8"/>
  <c r="BJ91" i="8"/>
  <c r="BM91" i="8"/>
  <c r="BF92" i="8"/>
  <c r="BF93" i="8"/>
  <c r="BF94" i="8"/>
  <c r="BE92" i="8"/>
  <c r="BE93" i="8"/>
  <c r="BN94" i="8"/>
  <c r="BN92" i="8"/>
  <c r="BN93" i="8"/>
  <c r="BE94" i="8"/>
  <c r="BD91" i="8"/>
  <c r="BB91" i="8"/>
  <c r="AZ91" i="8"/>
  <c r="AX91" i="8"/>
  <c r="BC91" i="8"/>
  <c r="BA91" i="8"/>
  <c r="AY91" i="8"/>
  <c r="AW91" i="8"/>
  <c r="AW37" i="8"/>
  <c r="BH91" i="8" l="1"/>
  <c r="BG91" i="8"/>
  <c r="BF91" i="8"/>
  <c r="BN91" i="8"/>
  <c r="BE91" i="8"/>
  <c r="BP91" i="8" l="1"/>
  <c r="BP99" i="8"/>
  <c r="BP101" i="8"/>
  <c r="BQ91" i="8" l="1"/>
  <c r="BQ101" i="8"/>
  <c r="BQ100" i="8" l="1"/>
  <c r="BP98" i="8"/>
  <c r="BP100" i="8"/>
  <c r="BQ99" i="8"/>
  <c r="BQ98" i="8" l="1"/>
</calcChain>
</file>

<file path=xl/sharedStrings.xml><?xml version="1.0" encoding="utf-8"?>
<sst xmlns="http://schemas.openxmlformats.org/spreadsheetml/2006/main" count="204" uniqueCount="79">
  <si>
    <t>Hommes</t>
  </si>
  <si>
    <t>Männer</t>
  </si>
  <si>
    <t>Vaterwaisen</t>
  </si>
  <si>
    <t>Mutterwaisen</t>
  </si>
  <si>
    <t>–</t>
  </si>
  <si>
    <t>Frauen</t>
  </si>
  <si>
    <t>Witwenrenten</t>
  </si>
  <si>
    <t>Alle</t>
  </si>
  <si>
    <t>Femmes</t>
  </si>
  <si>
    <t>Bezügerinnen</t>
  </si>
  <si>
    <t>Bezüger</t>
  </si>
  <si>
    <t>Monatsrente in Fr.</t>
  </si>
  <si>
    <t>Bezüger/-innen</t>
  </si>
  <si>
    <t>Witwen</t>
  </si>
  <si>
    <t>Witwer</t>
  </si>
  <si>
    <t>Vollwaisen</t>
  </si>
  <si>
    <t>Waisen (Vater-, Mutter- und Vollwaisen)</t>
  </si>
  <si>
    <r>
      <t>Versicherte</t>
    </r>
    <r>
      <rPr>
        <sz val="10"/>
        <rFont val="Arial"/>
        <family val="2"/>
      </rPr>
      <t xml:space="preserve"> (Wohnbevölkerung in 1’000)</t>
    </r>
  </si>
  <si>
    <t>Altersrenten Männer und Frauen</t>
  </si>
  <si>
    <t>Bénéficiaires</t>
  </si>
  <si>
    <t>Tous</t>
  </si>
  <si>
    <t>Orphelins père</t>
  </si>
  <si>
    <t>Orphelins mère</t>
  </si>
  <si>
    <t>Orphelins père et mère</t>
  </si>
  <si>
    <t>Rente par mois en fr.</t>
  </si>
  <si>
    <t>Veuves</t>
  </si>
  <si>
    <t>Veufs</t>
  </si>
  <si>
    <r>
      <t xml:space="preserve">Beitragszahlende </t>
    </r>
    <r>
      <rPr>
        <sz val="10"/>
        <rFont val="Arial"/>
        <family val="2"/>
      </rPr>
      <t>(in 1'000)</t>
    </r>
  </si>
  <si>
    <t>Altersrenten Frauen und Männer</t>
  </si>
  <si>
    <t>Rentes de vieillesse femmes et hommes</t>
  </si>
  <si>
    <t>Orphelins de père</t>
  </si>
  <si>
    <t>Orphelins de mère</t>
  </si>
  <si>
    <t>in Franken</t>
  </si>
  <si>
    <t>en francs</t>
  </si>
  <si>
    <t>AHV 6B  
Monatsrenten in der Schweiz</t>
  </si>
  <si>
    <t xml:space="preserve">AVS 6B  
Rentes mensuelles en Suisse </t>
  </si>
  <si>
    <t>AHV 6C  
Bezüger/-innen in der Schweiz</t>
  </si>
  <si>
    <t>AVS 6C  
Bénéficiaires en Suisse</t>
  </si>
  <si>
    <t>Orphelins (de père, de mère, rentes doubles)</t>
  </si>
  <si>
    <r>
      <t>Rentes complémentaires</t>
    </r>
    <r>
      <rPr>
        <sz val="10"/>
        <rFont val="Arial"/>
        <family val="2"/>
      </rPr>
      <t>, bénéficiaires</t>
    </r>
  </si>
  <si>
    <r>
      <t>Hinterlassenenrenten</t>
    </r>
    <r>
      <rPr>
        <sz val="10"/>
        <rFont val="Arial"/>
        <family val="2"/>
      </rPr>
      <t>, Bezüger/-innen</t>
    </r>
  </si>
  <si>
    <r>
      <t>Altersrenten,</t>
    </r>
    <r>
      <rPr>
        <sz val="10"/>
        <rFont val="Arial"/>
        <family val="2"/>
      </rPr>
      <t xml:space="preserve"> Bezüger/-innen</t>
    </r>
  </si>
  <si>
    <r>
      <t>Zusatzrenten</t>
    </r>
    <r>
      <rPr>
        <sz val="10"/>
        <rFont val="Arial"/>
        <family val="2"/>
      </rPr>
      <t>, Bezüger/-innen</t>
    </r>
  </si>
  <si>
    <r>
      <t>Rentes de survivants</t>
    </r>
    <r>
      <rPr>
        <sz val="10"/>
        <rFont val="Arial"/>
        <family val="2"/>
      </rPr>
      <t>, bénéficiaires</t>
    </r>
  </si>
  <si>
    <t>AHV 6A
Versicherte, Bezüger/-innen und mittlere Renten</t>
  </si>
  <si>
    <t>AVS 6A
Assurés, bénéficiaires et rentes moyennes</t>
  </si>
  <si>
    <r>
      <t xml:space="preserve">Assurés </t>
    </r>
    <r>
      <rPr>
        <sz val="10"/>
        <rFont val="Arial"/>
        <family val="2"/>
      </rPr>
      <t xml:space="preserve"> (Population résidente en milliers)</t>
    </r>
  </si>
  <si>
    <r>
      <t xml:space="preserve">Cotisants </t>
    </r>
    <r>
      <rPr>
        <sz val="10"/>
        <rFont val="Arial"/>
        <family val="2"/>
      </rPr>
      <t>(en milliers)</t>
    </r>
  </si>
  <si>
    <r>
      <t xml:space="preserve">Rentes de vieillesse, </t>
    </r>
    <r>
      <rPr>
        <sz val="10"/>
        <rFont val="Arial"/>
        <family val="2"/>
      </rPr>
      <t>bénéficiaires</t>
    </r>
  </si>
  <si>
    <t>1980*</t>
  </si>
  <si>
    <t>1982*</t>
  </si>
  <si>
    <t>1984*</t>
  </si>
  <si>
    <t>1986*</t>
  </si>
  <si>
    <t>1988*</t>
  </si>
  <si>
    <t>1990*</t>
  </si>
  <si>
    <t>1992*</t>
  </si>
  <si>
    <t>1993*</t>
  </si>
  <si>
    <t>1995*</t>
  </si>
  <si>
    <t>1997*</t>
  </si>
  <si>
    <t>1999*</t>
  </si>
  <si>
    <t>2001*</t>
  </si>
  <si>
    <t>2003*</t>
  </si>
  <si>
    <t>2005*</t>
  </si>
  <si>
    <t>2007*</t>
  </si>
  <si>
    <t>2009*</t>
  </si>
  <si>
    <t>2011*</t>
  </si>
  <si>
    <t>2013*</t>
  </si>
  <si>
    <t>2015*</t>
  </si>
  <si>
    <t>2019*</t>
  </si>
  <si>
    <t>Altersrenten in der Schweiz</t>
  </si>
  <si>
    <t>Rentes de vieillesse en Suisse</t>
  </si>
  <si>
    <t>Rentes de survivants en Suisse</t>
  </si>
  <si>
    <t>Hinterlassenenrenten in der Schweiz</t>
  </si>
  <si>
    <t>…</t>
  </si>
  <si>
    <t>Rentes de veuve</t>
  </si>
  <si>
    <t>TV 2021/2022</t>
  </si>
  <si>
    <t>Ø TV 2012–2022</t>
  </si>
  <si>
    <t>VR 2021/2022</t>
  </si>
  <si>
    <t>Ø VR 2012–2022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</si>
</sst>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#,##0.00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Helv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49" fontId="5" fillId="0" borderId="0" xfId="3" applyNumberFormat="1" applyFont="1" applyFill="1" applyBorder="1" applyAlignment="1">
      <alignment horizontal="left" vertical="top"/>
    </xf>
    <xf numFmtId="49" fontId="1" fillId="0" borderId="0" xfId="3" applyNumberFormat="1" applyFont="1" applyFill="1" applyBorder="1" applyAlignment="1">
      <alignment horizontal="left" vertical="top"/>
    </xf>
    <xf numFmtId="0" fontId="1" fillId="0" borderId="0" xfId="0" applyFont="1" applyFill="1"/>
    <xf numFmtId="3" fontId="1" fillId="0" borderId="0" xfId="3" applyNumberFormat="1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left"/>
    </xf>
    <xf numFmtId="49" fontId="1" fillId="0" borderId="3" xfId="3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 applyFill="1" applyBorder="1" applyAlignment="1">
      <alignment horizontal="right" wrapText="1"/>
    </xf>
    <xf numFmtId="49" fontId="5" fillId="0" borderId="0" xfId="3" applyNumberFormat="1" applyFont="1" applyFill="1" applyBorder="1" applyAlignment="1">
      <alignment horizontal="left"/>
    </xf>
    <xf numFmtId="49" fontId="5" fillId="0" borderId="3" xfId="3" applyNumberFormat="1" applyFont="1" applyFill="1" applyBorder="1" applyAlignment="1">
      <alignment horizontal="left"/>
    </xf>
    <xf numFmtId="49" fontId="1" fillId="0" borderId="3" xfId="3" applyNumberFormat="1" applyFont="1" applyFill="1" applyBorder="1" applyAlignment="1">
      <alignment horizontal="left" vertical="top"/>
    </xf>
    <xf numFmtId="49" fontId="7" fillId="0" borderId="0" xfId="3" applyNumberFormat="1" applyFont="1" applyFill="1" applyBorder="1" applyAlignment="1">
      <alignment horizontal="left"/>
    </xf>
    <xf numFmtId="49" fontId="5" fillId="0" borderId="3" xfId="3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wrapText="1"/>
    </xf>
    <xf numFmtId="49" fontId="1" fillId="0" borderId="5" xfId="3" applyNumberFormat="1" applyFont="1" applyFill="1" applyBorder="1" applyAlignment="1">
      <alignment horizontal="left" vertical="top"/>
    </xf>
    <xf numFmtId="0" fontId="1" fillId="0" borderId="0" xfId="0" applyNumberFormat="1" applyFont="1" applyFill="1"/>
    <xf numFmtId="49" fontId="5" fillId="0" borderId="4" xfId="3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/>
    <xf numFmtId="164" fontId="1" fillId="0" borderId="0" xfId="1" applyNumberFormat="1" applyFont="1" applyFill="1" applyBorder="1"/>
    <xf numFmtId="3" fontId="1" fillId="0" borderId="0" xfId="0" applyNumberFormat="1" applyFont="1" applyFill="1" applyBorder="1"/>
    <xf numFmtId="0" fontId="10" fillId="0" borderId="0" xfId="0" applyFont="1" applyFill="1" applyBorder="1"/>
    <xf numFmtId="3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10" xfId="0" applyNumberFormat="1" applyFont="1" applyFill="1" applyBorder="1"/>
    <xf numFmtId="3" fontId="1" fillId="0" borderId="8" xfId="0" applyNumberFormat="1" applyFont="1" applyFill="1" applyBorder="1"/>
    <xf numFmtId="3" fontId="1" fillId="0" borderId="8" xfId="3" applyNumberFormat="1" applyFont="1" applyFill="1" applyBorder="1" applyAlignment="1">
      <alignment horizontal="left"/>
    </xf>
    <xf numFmtId="3" fontId="1" fillId="0" borderId="0" xfId="4" applyNumberFormat="1" applyFont="1" applyFill="1" applyBorder="1" applyAlignment="1">
      <alignment horizontal="right" vertical="top"/>
    </xf>
    <xf numFmtId="3" fontId="1" fillId="0" borderId="0" xfId="4" applyNumberFormat="1" applyFont="1" applyFill="1" applyBorder="1" applyAlignment="1">
      <alignment horizontal="left"/>
    </xf>
    <xf numFmtId="3" fontId="5" fillId="0" borderId="0" xfId="4" applyNumberFormat="1" applyFont="1" applyFill="1" applyBorder="1" applyAlignment="1">
      <alignment horizontal="left"/>
    </xf>
    <xf numFmtId="3" fontId="5" fillId="0" borderId="0" xfId="4" applyNumberFormat="1" applyFont="1" applyFill="1" applyBorder="1"/>
    <xf numFmtId="3" fontId="5" fillId="0" borderId="0" xfId="0" applyNumberFormat="1" applyFont="1" applyFill="1" applyBorder="1"/>
    <xf numFmtId="49" fontId="7" fillId="0" borderId="8" xfId="3" applyNumberFormat="1" applyFont="1" applyFill="1" applyBorder="1" applyAlignment="1">
      <alignment horizontal="left"/>
    </xf>
    <xf numFmtId="3" fontId="1" fillId="0" borderId="13" xfId="0" applyNumberFormat="1" applyFont="1" applyFill="1" applyBorder="1"/>
    <xf numFmtId="0" fontId="1" fillId="0" borderId="13" xfId="0" applyFont="1" applyFill="1" applyBorder="1"/>
    <xf numFmtId="3" fontId="1" fillId="0" borderId="0" xfId="0" applyNumberFormat="1" applyFont="1" applyFill="1" applyBorder="1" applyAlignment="1"/>
    <xf numFmtId="164" fontId="12" fillId="0" borderId="0" xfId="1" applyNumberFormat="1" applyFont="1" applyFill="1" applyBorder="1"/>
    <xf numFmtId="3" fontId="6" fillId="0" borderId="13" xfId="0" applyNumberFormat="1" applyFont="1" applyFill="1" applyBorder="1"/>
    <xf numFmtId="3" fontId="1" fillId="0" borderId="15" xfId="0" applyNumberFormat="1" applyFont="1" applyFill="1" applyBorder="1"/>
    <xf numFmtId="0" fontId="2" fillId="0" borderId="0" xfId="0" applyFont="1" applyFill="1" applyAlignment="1">
      <alignment vertical="top" wrapText="1"/>
    </xf>
    <xf numFmtId="44" fontId="1" fillId="0" borderId="0" xfId="3" applyNumberFormat="1" applyFont="1" applyFill="1" applyBorder="1" applyAlignment="1">
      <alignment horizontal="right"/>
    </xf>
    <xf numFmtId="0" fontId="8" fillId="0" borderId="0" xfId="0" applyFont="1" applyFill="1"/>
    <xf numFmtId="49" fontId="5" fillId="0" borderId="14" xfId="3" applyNumberFormat="1" applyFont="1" applyFill="1" applyBorder="1" applyAlignment="1">
      <alignment horizontal="left"/>
    </xf>
    <xf numFmtId="49" fontId="5" fillId="0" borderId="14" xfId="3" applyNumberFormat="1" applyFont="1" applyFill="1" applyBorder="1" applyAlignment="1">
      <alignment horizontal="left" wrapText="1"/>
    </xf>
    <xf numFmtId="3" fontId="1" fillId="0" borderId="6" xfId="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3" applyNumberFormat="1" applyFont="1" applyFill="1" applyBorder="1" applyAlignment="1">
      <alignment horizontal="left" vertical="top"/>
    </xf>
    <xf numFmtId="166" fontId="1" fillId="0" borderId="0" xfId="3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/>
    <xf numFmtId="3" fontId="1" fillId="0" borderId="8" xfId="4" applyNumberFormat="1" applyFont="1" applyFill="1" applyBorder="1" applyAlignment="1">
      <alignment horizontal="right"/>
    </xf>
    <xf numFmtId="3" fontId="1" fillId="0" borderId="0" xfId="4" applyNumberFormat="1" applyFont="1" applyFill="1" applyBorder="1" applyAlignment="1">
      <alignment horizontal="right"/>
    </xf>
    <xf numFmtId="3" fontId="1" fillId="0" borderId="8" xfId="4" applyNumberFormat="1" applyFont="1" applyFill="1" applyBorder="1" applyAlignment="1">
      <alignment horizontal="right" vertical="top"/>
    </xf>
    <xf numFmtId="3" fontId="1" fillId="0" borderId="8" xfId="4" applyNumberFormat="1" applyFont="1" applyFill="1" applyBorder="1" applyAlignment="1">
      <alignment horizontal="left"/>
    </xf>
    <xf numFmtId="3" fontId="5" fillId="0" borderId="8" xfId="4" applyNumberFormat="1" applyFont="1" applyFill="1" applyBorder="1" applyAlignment="1">
      <alignment horizontal="left"/>
    </xf>
    <xf numFmtId="3" fontId="5" fillId="0" borderId="8" xfId="4" applyNumberFormat="1" applyFont="1" applyFill="1" applyBorder="1"/>
    <xf numFmtId="3" fontId="7" fillId="0" borderId="15" xfId="3" applyNumberFormat="1" applyFont="1" applyFill="1" applyBorder="1" applyAlignment="1">
      <alignment horizontal="left"/>
    </xf>
    <xf numFmtId="3" fontId="7" fillId="0" borderId="13" xfId="3" applyNumberFormat="1" applyFont="1" applyFill="1" applyBorder="1" applyAlignment="1">
      <alignment horizontal="left"/>
    </xf>
    <xf numFmtId="49" fontId="7" fillId="0" borderId="13" xfId="3" applyNumberFormat="1" applyFont="1" applyFill="1" applyBorder="1" applyAlignment="1">
      <alignment horizontal="left"/>
    </xf>
    <xf numFmtId="49" fontId="1" fillId="0" borderId="8" xfId="3" applyNumberFormat="1" applyFont="1" applyFill="1" applyBorder="1" applyAlignment="1">
      <alignment horizontal="left"/>
    </xf>
    <xf numFmtId="3" fontId="1" fillId="0" borderId="8" xfId="3" applyNumberFormat="1" applyFont="1" applyFill="1" applyBorder="1" applyAlignment="1">
      <alignment horizontal="right"/>
    </xf>
    <xf numFmtId="166" fontId="1" fillId="0" borderId="8" xfId="4" applyNumberFormat="1" applyFont="1" applyFill="1" applyBorder="1" applyAlignment="1">
      <alignment horizontal="right"/>
    </xf>
    <xf numFmtId="166" fontId="1" fillId="0" borderId="0" xfId="4" applyNumberFormat="1" applyFont="1" applyFill="1" applyBorder="1" applyAlignment="1">
      <alignment horizontal="right"/>
    </xf>
    <xf numFmtId="166" fontId="1" fillId="0" borderId="8" xfId="4" applyNumberFormat="1" applyFont="1" applyFill="1" applyBorder="1" applyAlignment="1">
      <alignment horizontal="right" vertical="top"/>
    </xf>
    <xf numFmtId="166" fontId="1" fillId="0" borderId="0" xfId="4" applyNumberFormat="1" applyFont="1" applyFill="1" applyBorder="1" applyAlignment="1">
      <alignment horizontal="right" vertical="top"/>
    </xf>
    <xf numFmtId="49" fontId="1" fillId="0" borderId="8" xfId="3" applyNumberFormat="1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right"/>
    </xf>
    <xf numFmtId="166" fontId="1" fillId="0" borderId="11" xfId="4" applyNumberFormat="1" applyFont="1" applyFill="1" applyBorder="1" applyAlignment="1">
      <alignment horizontal="right" vertical="top"/>
    </xf>
    <xf numFmtId="166" fontId="1" fillId="0" borderId="6" xfId="4" applyNumberFormat="1" applyFont="1" applyFill="1" applyBorder="1" applyAlignment="1">
      <alignment horizontal="right" vertical="top"/>
    </xf>
    <xf numFmtId="0" fontId="5" fillId="0" borderId="7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164" fontId="1" fillId="0" borderId="10" xfId="1" applyNumberFormat="1" applyFont="1" applyFill="1" applyBorder="1"/>
    <xf numFmtId="164" fontId="1" fillId="0" borderId="9" xfId="1" applyNumberFormat="1" applyFont="1" applyFill="1" applyBorder="1"/>
    <xf numFmtId="0" fontId="0" fillId="0" borderId="0" xfId="0" applyFill="1"/>
    <xf numFmtId="3" fontId="6" fillId="0" borderId="0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1" xfId="1" applyNumberFormat="1" applyFont="1" applyFill="1" applyBorder="1"/>
    <xf numFmtId="164" fontId="1" fillId="0" borderId="13" xfId="1" applyNumberFormat="1" applyFont="1" applyFill="1" applyBorder="1"/>
    <xf numFmtId="164" fontId="1" fillId="0" borderId="16" xfId="1" applyNumberFormat="1" applyFont="1" applyFill="1" applyBorder="1"/>
    <xf numFmtId="49" fontId="5" fillId="0" borderId="1" xfId="3" applyNumberFormat="1" applyFont="1" applyFill="1" applyBorder="1" applyAlignment="1">
      <alignment horizontal="left" vertical="top"/>
    </xf>
    <xf numFmtId="49" fontId="5" fillId="0" borderId="1" xfId="3" applyNumberFormat="1" applyFont="1" applyFill="1" applyBorder="1" applyAlignment="1">
      <alignment horizontal="left"/>
    </xf>
    <xf numFmtId="164" fontId="5" fillId="0" borderId="0" xfId="1" applyNumberFormat="1" applyFont="1" applyFill="1" applyBorder="1"/>
    <xf numFmtId="164" fontId="5" fillId="0" borderId="1" xfId="1" applyNumberFormat="1" applyFont="1" applyFill="1" applyBorder="1"/>
    <xf numFmtId="3" fontId="1" fillId="0" borderId="16" xfId="0" applyNumberFormat="1" applyFont="1" applyFill="1" applyBorder="1"/>
    <xf numFmtId="164" fontId="1" fillId="0" borderId="0" xfId="1" applyNumberFormat="1" applyFont="1" applyFill="1" applyBorder="1" applyAlignment="1"/>
    <xf numFmtId="164" fontId="1" fillId="0" borderId="1" xfId="1" applyNumberFormat="1" applyFont="1" applyFill="1" applyBorder="1" applyAlignment="1"/>
    <xf numFmtId="164" fontId="1" fillId="0" borderId="6" xfId="1" applyNumberFormat="1" applyFont="1" applyFill="1" applyBorder="1"/>
    <xf numFmtId="164" fontId="1" fillId="0" borderId="12" xfId="1" applyNumberFormat="1" applyFont="1" applyFill="1" applyBorder="1"/>
  </cellXfs>
  <cellStyles count="5">
    <cellStyle name="Komma" xfId="4" builtinId="3"/>
    <cellStyle name="Prozent" xfId="1" builtinId="5"/>
    <cellStyle name="Standard" xfId="0" builtinId="0"/>
    <cellStyle name="Standard 2" xfId="2" xr:uid="{00000000-0005-0000-0000-000003000000}"/>
    <cellStyle name="Standard_AHV_ AVS_2" xfId="3" xr:uid="{00000000-0005-0000-0000-000004000000}"/>
  </cellStyles>
  <dxfs count="0"/>
  <tableStyles count="0" defaultTableStyle="TableStyleMedium9" defaultPivotStyle="PivotStyleLight16"/>
  <colors>
    <mruColors>
      <color rgb="FFFF6464"/>
      <color rgb="FFAFFFFF"/>
      <color rgb="FFB3DEFF"/>
      <color rgb="FF0000FF"/>
      <color rgb="FFCCFFFF"/>
      <color rgb="FF800000"/>
      <color rgb="FFC5D9F1"/>
      <color rgb="FFE7FFFF"/>
      <color rgb="FF333399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4752987809297"/>
          <c:y val="4.603198785487863E-2"/>
          <c:w val="0.81670226016769354"/>
          <c:h val="0.6015248221263586"/>
        </c:manualLayout>
      </c:layout>
      <c:lineChart>
        <c:grouping val="standard"/>
        <c:varyColors val="0"/>
        <c:ser>
          <c:idx val="0"/>
          <c:order val="0"/>
          <c:tx>
            <c:strRef>
              <c:f>AHV_AVS_6!$A$91:$B$91</c:f>
              <c:strCache>
                <c:ptCount val="2"/>
                <c:pt idx="0">
                  <c:v>Rentes de vieillesse femmes et hommes</c:v>
                </c:pt>
                <c:pt idx="1">
                  <c:v>Altersrenten Männer und Frauen</c:v>
                </c:pt>
              </c:strCache>
            </c:strRef>
          </c:tx>
          <c:marker>
            <c:symbol val="none"/>
          </c:marker>
          <c:cat>
            <c:numRef>
              <c:f>AHV_AVS_6!$AD$89:$BY$89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AHV_AVS_6!$AD$91:$BY$91</c:f>
              <c:numCache>
                <c:formatCode>#,##0</c:formatCode>
                <c:ptCount val="48"/>
                <c:pt idx="0">
                  <c:v>905391</c:v>
                </c:pt>
                <c:pt idx="1">
                  <c:v>917302</c:v>
                </c:pt>
                <c:pt idx="2">
                  <c:v>920567</c:v>
                </c:pt>
                <c:pt idx="3">
                  <c:v>932438</c:v>
                </c:pt>
                <c:pt idx="4">
                  <c:v>946394</c:v>
                </c:pt>
                <c:pt idx="5">
                  <c:v>949039</c:v>
                </c:pt>
                <c:pt idx="6">
                  <c:v>949600</c:v>
                </c:pt>
                <c:pt idx="7">
                  <c:v>958825</c:v>
                </c:pt>
                <c:pt idx="8">
                  <c:v>969494</c:v>
                </c:pt>
                <c:pt idx="9">
                  <c:v>981473</c:v>
                </c:pt>
                <c:pt idx="10">
                  <c:v>993228</c:v>
                </c:pt>
                <c:pt idx="11">
                  <c:v>1008594</c:v>
                </c:pt>
                <c:pt idx="12">
                  <c:v>1024462</c:v>
                </c:pt>
                <c:pt idx="13">
                  <c:v>1038699</c:v>
                </c:pt>
                <c:pt idx="14">
                  <c:v>1052414</c:v>
                </c:pt>
                <c:pt idx="15">
                  <c:v>1061507</c:v>
                </c:pt>
                <c:pt idx="16">
                  <c:v>1074633</c:v>
                </c:pt>
                <c:pt idx="17">
                  <c:v>1086247</c:v>
                </c:pt>
                <c:pt idx="18">
                  <c:v>1099644</c:v>
                </c:pt>
                <c:pt idx="19">
                  <c:v>1124831</c:v>
                </c:pt>
                <c:pt idx="20">
                  <c:v>1138326</c:v>
                </c:pt>
                <c:pt idx="21">
                  <c:v>1150300</c:v>
                </c:pt>
                <c:pt idx="22">
                  <c:v>1158106</c:v>
                </c:pt>
                <c:pt idx="23">
                  <c:v>1172923</c:v>
                </c:pt>
                <c:pt idx="24">
                  <c:v>1186771</c:v>
                </c:pt>
                <c:pt idx="25">
                  <c:v>1200583</c:v>
                </c:pt>
                <c:pt idx="26">
                  <c:v>1190934</c:v>
                </c:pt>
                <c:pt idx="27">
                  <c:v>1201338</c:v>
                </c:pt>
                <c:pt idx="28">
                  <c:v>1215584</c:v>
                </c:pt>
                <c:pt idx="29">
                  <c:v>1234451</c:v>
                </c:pt>
                <c:pt idx="30">
                  <c:v>1229275</c:v>
                </c:pt>
                <c:pt idx="31">
                  <c:v>1251529</c:v>
                </c:pt>
                <c:pt idx="32">
                  <c:v>1280921</c:v>
                </c:pt>
                <c:pt idx="33">
                  <c:v>1313253</c:v>
                </c:pt>
                <c:pt idx="34">
                  <c:v>1345817</c:v>
                </c:pt>
                <c:pt idx="35">
                  <c:v>1373743</c:v>
                </c:pt>
                <c:pt idx="36">
                  <c:v>1398508</c:v>
                </c:pt>
                <c:pt idx="37">
                  <c:v>1430350</c:v>
                </c:pt>
                <c:pt idx="38">
                  <c:v>1461211</c:v>
                </c:pt>
                <c:pt idx="39">
                  <c:v>1492747</c:v>
                </c:pt>
                <c:pt idx="40">
                  <c:v>1518578</c:v>
                </c:pt>
                <c:pt idx="41">
                  <c:v>1548316</c:v>
                </c:pt>
                <c:pt idx="42">
                  <c:v>1574955</c:v>
                </c:pt>
                <c:pt idx="43">
                  <c:v>1602415</c:v>
                </c:pt>
                <c:pt idx="44">
                  <c:v>1631114</c:v>
                </c:pt>
                <c:pt idx="45">
                  <c:v>1659270</c:v>
                </c:pt>
                <c:pt idx="46">
                  <c:v>1686676</c:v>
                </c:pt>
                <c:pt idx="47">
                  <c:v>1716099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1-45DA-A734-BC25D333F205}"/>
            </c:ext>
          </c:extLst>
        </c:ser>
        <c:ser>
          <c:idx val="1"/>
          <c:order val="1"/>
          <c:tx>
            <c:strRef>
              <c:f>AHV_AVS_6!$A$92:$B$92</c:f>
              <c:strCache>
                <c:ptCount val="2"/>
                <c:pt idx="0">
                  <c:v>Rentes de veuve</c:v>
                </c:pt>
                <c:pt idx="1">
                  <c:v>Witwenrenten</c:v>
                </c:pt>
              </c:strCache>
            </c:strRef>
          </c:tx>
          <c:marker>
            <c:symbol val="none"/>
          </c:marker>
          <c:cat>
            <c:numRef>
              <c:f>AHV_AVS_6!$AD$89:$BY$89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AHV_AVS_6!$AD$92:$BY$92</c:f>
              <c:numCache>
                <c:formatCode>#,##0</c:formatCode>
                <c:ptCount val="48"/>
                <c:pt idx="0">
                  <c:v>54922</c:v>
                </c:pt>
                <c:pt idx="1">
                  <c:v>54282</c:v>
                </c:pt>
                <c:pt idx="2">
                  <c:v>52328</c:v>
                </c:pt>
                <c:pt idx="3">
                  <c:v>52542</c:v>
                </c:pt>
                <c:pt idx="4">
                  <c:v>54391</c:v>
                </c:pt>
                <c:pt idx="5">
                  <c:v>54967</c:v>
                </c:pt>
                <c:pt idx="6">
                  <c:v>55701</c:v>
                </c:pt>
                <c:pt idx="7">
                  <c:v>55983</c:v>
                </c:pt>
                <c:pt idx="8">
                  <c:v>55895</c:v>
                </c:pt>
                <c:pt idx="9">
                  <c:v>55305</c:v>
                </c:pt>
                <c:pt idx="10">
                  <c:v>54909</c:v>
                </c:pt>
                <c:pt idx="11">
                  <c:v>54332</c:v>
                </c:pt>
                <c:pt idx="12">
                  <c:v>53646</c:v>
                </c:pt>
                <c:pt idx="13">
                  <c:v>52922</c:v>
                </c:pt>
                <c:pt idx="14">
                  <c:v>51972</c:v>
                </c:pt>
                <c:pt idx="15">
                  <c:v>51190</c:v>
                </c:pt>
                <c:pt idx="16">
                  <c:v>50219</c:v>
                </c:pt>
                <c:pt idx="17">
                  <c:v>49601</c:v>
                </c:pt>
                <c:pt idx="18">
                  <c:v>48645</c:v>
                </c:pt>
                <c:pt idx="19">
                  <c:v>46946</c:v>
                </c:pt>
                <c:pt idx="20">
                  <c:v>46026</c:v>
                </c:pt>
                <c:pt idx="21">
                  <c:v>45114</c:v>
                </c:pt>
                <c:pt idx="22">
                  <c:v>45320</c:v>
                </c:pt>
                <c:pt idx="23">
                  <c:v>45588</c:v>
                </c:pt>
                <c:pt idx="24">
                  <c:v>45649</c:v>
                </c:pt>
                <c:pt idx="25">
                  <c:v>45495</c:v>
                </c:pt>
                <c:pt idx="26">
                  <c:v>48765</c:v>
                </c:pt>
                <c:pt idx="27">
                  <c:v>48779</c:v>
                </c:pt>
                <c:pt idx="28">
                  <c:v>48568</c:v>
                </c:pt>
                <c:pt idx="29">
                  <c:v>48375</c:v>
                </c:pt>
                <c:pt idx="30">
                  <c:v>51596</c:v>
                </c:pt>
                <c:pt idx="31">
                  <c:v>51450</c:v>
                </c:pt>
                <c:pt idx="32">
                  <c:v>51173</c:v>
                </c:pt>
                <c:pt idx="33">
                  <c:v>50620</c:v>
                </c:pt>
                <c:pt idx="34">
                  <c:v>50049</c:v>
                </c:pt>
                <c:pt idx="35">
                  <c:v>49644</c:v>
                </c:pt>
                <c:pt idx="36">
                  <c:v>49400</c:v>
                </c:pt>
                <c:pt idx="37">
                  <c:v>48765</c:v>
                </c:pt>
                <c:pt idx="38">
                  <c:v>48650</c:v>
                </c:pt>
                <c:pt idx="39">
                  <c:v>48447</c:v>
                </c:pt>
                <c:pt idx="40">
                  <c:v>48467</c:v>
                </c:pt>
                <c:pt idx="41">
                  <c:v>48239</c:v>
                </c:pt>
                <c:pt idx="42">
                  <c:v>48064</c:v>
                </c:pt>
                <c:pt idx="43">
                  <c:v>47943</c:v>
                </c:pt>
                <c:pt idx="44">
                  <c:v>47787</c:v>
                </c:pt>
                <c:pt idx="45">
                  <c:v>47387</c:v>
                </c:pt>
                <c:pt idx="46">
                  <c:v>47551</c:v>
                </c:pt>
                <c:pt idx="47">
                  <c:v>47363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1-45DA-A734-BC25D333F205}"/>
            </c:ext>
          </c:extLst>
        </c:ser>
        <c:ser>
          <c:idx val="2"/>
          <c:order val="2"/>
          <c:tx>
            <c:strRef>
              <c:f>AHV_AVS_6!$A$93:$B$93</c:f>
              <c:strCache>
                <c:ptCount val="2"/>
                <c:pt idx="0">
                  <c:v>Orphelins de père</c:v>
                </c:pt>
                <c:pt idx="1">
                  <c:v>Vaterwaisen</c:v>
                </c:pt>
              </c:strCache>
            </c:strRef>
          </c:tx>
          <c:marker>
            <c:symbol val="none"/>
          </c:marker>
          <c:cat>
            <c:numRef>
              <c:f>AHV_AVS_6!$AD$89:$BY$89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AHV_AVS_6!$AD$93:$BY$93</c:f>
              <c:numCache>
                <c:formatCode>General</c:formatCode>
                <c:ptCount val="48"/>
                <c:pt idx="0" formatCode="@">
                  <c:v>49083</c:v>
                </c:pt>
                <c:pt idx="14" formatCode="#,##0">
                  <c:v>33707</c:v>
                </c:pt>
                <c:pt idx="15" formatCode="#,##0">
                  <c:v>32161</c:v>
                </c:pt>
                <c:pt idx="16" formatCode="#,##0">
                  <c:v>30878</c:v>
                </c:pt>
                <c:pt idx="17" formatCode="#,##0">
                  <c:v>30050</c:v>
                </c:pt>
                <c:pt idx="18" formatCode="#,##0">
                  <c:v>22023</c:v>
                </c:pt>
                <c:pt idx="19" formatCode="#,##0">
                  <c:v>21246</c:v>
                </c:pt>
                <c:pt idx="20" formatCode="#,##0">
                  <c:v>21432</c:v>
                </c:pt>
                <c:pt idx="21" formatCode="#,##0">
                  <c:v>21212</c:v>
                </c:pt>
                <c:pt idx="22" formatCode="#,##0">
                  <c:v>21122</c:v>
                </c:pt>
                <c:pt idx="23" formatCode="#,##0">
                  <c:v>21367</c:v>
                </c:pt>
                <c:pt idx="24" formatCode="#,##0">
                  <c:v>21656</c:v>
                </c:pt>
                <c:pt idx="25" formatCode="#,##0">
                  <c:v>21632</c:v>
                </c:pt>
                <c:pt idx="26" formatCode="#,##0">
                  <c:v>21929</c:v>
                </c:pt>
                <c:pt idx="27" formatCode="#,##0">
                  <c:v>21804</c:v>
                </c:pt>
                <c:pt idx="28" formatCode="#,##0">
                  <c:v>21588</c:v>
                </c:pt>
                <c:pt idx="29" formatCode="#,##0">
                  <c:v>21676</c:v>
                </c:pt>
                <c:pt idx="30" formatCode="#,##0">
                  <c:v>21367</c:v>
                </c:pt>
                <c:pt idx="31" formatCode="#,##0">
                  <c:v>20892</c:v>
                </c:pt>
                <c:pt idx="32" formatCode="#,##0">
                  <c:v>20563</c:v>
                </c:pt>
                <c:pt idx="33" formatCode="#,##0">
                  <c:v>20195</c:v>
                </c:pt>
                <c:pt idx="34" formatCode="#,##0">
                  <c:v>20072</c:v>
                </c:pt>
                <c:pt idx="35" formatCode="#,##0">
                  <c:v>19685</c:v>
                </c:pt>
                <c:pt idx="36" formatCode="#,##0">
                  <c:v>19168</c:v>
                </c:pt>
                <c:pt idx="37" formatCode="#,##0">
                  <c:v>18709</c:v>
                </c:pt>
                <c:pt idx="38" formatCode="#,##0">
                  <c:v>18321</c:v>
                </c:pt>
                <c:pt idx="39" formatCode="#,##0">
                  <c:v>17932</c:v>
                </c:pt>
                <c:pt idx="40" formatCode="#,##0">
                  <c:v>17667</c:v>
                </c:pt>
                <c:pt idx="41" formatCode="#,##0">
                  <c:v>17177</c:v>
                </c:pt>
                <c:pt idx="42" formatCode="#,##0">
                  <c:v>16791</c:v>
                </c:pt>
                <c:pt idx="43" formatCode="#,##0">
                  <c:v>16400</c:v>
                </c:pt>
                <c:pt idx="44" formatCode="#,##0">
                  <c:v>16000</c:v>
                </c:pt>
                <c:pt idx="45" formatCode="#,##0">
                  <c:v>15807</c:v>
                </c:pt>
                <c:pt idx="46" formatCode="#,##0">
                  <c:v>15784</c:v>
                </c:pt>
                <c:pt idx="47" formatCode="#,##0">
                  <c:v>15308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1-45DA-A734-BC25D333F205}"/>
            </c:ext>
          </c:extLst>
        </c:ser>
        <c:ser>
          <c:idx val="3"/>
          <c:order val="3"/>
          <c:tx>
            <c:strRef>
              <c:f>AHV_AVS_6!$A$94:$B$94</c:f>
              <c:strCache>
                <c:ptCount val="2"/>
                <c:pt idx="0">
                  <c:v>Orphelins de mère</c:v>
                </c:pt>
                <c:pt idx="1">
                  <c:v>Mutterwaisen</c:v>
                </c:pt>
              </c:strCache>
            </c:strRef>
          </c:tx>
          <c:marker>
            <c:symbol val="none"/>
          </c:marker>
          <c:cat>
            <c:numRef>
              <c:f>AHV_AVS_6!$AD$89:$BY$89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AHV_AVS_6!$AD$94:$BY$94</c:f>
              <c:numCache>
                <c:formatCode>General</c:formatCode>
                <c:ptCount val="48"/>
                <c:pt idx="0" formatCode="@">
                  <c:v>0</c:v>
                </c:pt>
                <c:pt idx="14" formatCode="#,##0">
                  <c:v>3129</c:v>
                </c:pt>
                <c:pt idx="15" formatCode="#,##0">
                  <c:v>3124</c:v>
                </c:pt>
                <c:pt idx="16" formatCode="#,##0">
                  <c:v>3053</c:v>
                </c:pt>
                <c:pt idx="17" formatCode="#,##0">
                  <c:v>3092</c:v>
                </c:pt>
                <c:pt idx="18" formatCode="#,##0">
                  <c:v>3284</c:v>
                </c:pt>
                <c:pt idx="19" formatCode="#,##0">
                  <c:v>6492</c:v>
                </c:pt>
                <c:pt idx="20" formatCode="#,##0">
                  <c:v>6819</c:v>
                </c:pt>
                <c:pt idx="21" formatCode="#,##0">
                  <c:v>6793</c:v>
                </c:pt>
                <c:pt idx="22" formatCode="#,##0">
                  <c:v>6850</c:v>
                </c:pt>
                <c:pt idx="23" formatCode="#,##0">
                  <c:v>7196</c:v>
                </c:pt>
                <c:pt idx="24" formatCode="#,##0">
                  <c:v>7431</c:v>
                </c:pt>
                <c:pt idx="25" formatCode="#,##0">
                  <c:v>7429</c:v>
                </c:pt>
                <c:pt idx="26" formatCode="#,##0">
                  <c:v>7669</c:v>
                </c:pt>
                <c:pt idx="27" formatCode="#,##0">
                  <c:v>7644</c:v>
                </c:pt>
                <c:pt idx="28" formatCode="#,##0">
                  <c:v>7577</c:v>
                </c:pt>
                <c:pt idx="29" formatCode="#,##0">
                  <c:v>7620</c:v>
                </c:pt>
                <c:pt idx="30" formatCode="#,##0">
                  <c:v>7571</c:v>
                </c:pt>
                <c:pt idx="31" formatCode="#,##0">
                  <c:v>7638</c:v>
                </c:pt>
                <c:pt idx="32" formatCode="#,##0">
                  <c:v>7563</c:v>
                </c:pt>
                <c:pt idx="33" formatCode="#,##0">
                  <c:v>7450</c:v>
                </c:pt>
                <c:pt idx="34" formatCode="#,##0">
                  <c:v>7325</c:v>
                </c:pt>
                <c:pt idx="35" formatCode="#,##0">
                  <c:v>7184</c:v>
                </c:pt>
                <c:pt idx="36" formatCode="#,##0">
                  <c:v>7128</c:v>
                </c:pt>
                <c:pt idx="37" formatCode="#,##0">
                  <c:v>6962</c:v>
                </c:pt>
                <c:pt idx="38" formatCode="#,##0">
                  <c:v>6772</c:v>
                </c:pt>
                <c:pt idx="39" formatCode="#,##0">
                  <c:v>6663</c:v>
                </c:pt>
                <c:pt idx="40" formatCode="#,##0">
                  <c:v>6528</c:v>
                </c:pt>
                <c:pt idx="41" formatCode="#,##0">
                  <c:v>6336</c:v>
                </c:pt>
                <c:pt idx="42" formatCode="#,##0">
                  <c:v>6238</c:v>
                </c:pt>
                <c:pt idx="43" formatCode="#,##0">
                  <c:v>6080</c:v>
                </c:pt>
                <c:pt idx="44" formatCode="#,##0">
                  <c:v>5952</c:v>
                </c:pt>
                <c:pt idx="45" formatCode="#,##0">
                  <c:v>5856</c:v>
                </c:pt>
                <c:pt idx="46" formatCode="#,##0">
                  <c:v>5803</c:v>
                </c:pt>
                <c:pt idx="47" formatCode="#,##0">
                  <c:v>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1-45DA-A734-BC25D333F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49208"/>
        <c:axId val="166449600"/>
      </c:lineChart>
      <c:catAx>
        <c:axId val="16644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4496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44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449208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7682915685959424"/>
          <c:y val="0.76267967776940304"/>
          <c:w val="0.75038330292747024"/>
          <c:h val="0.21695372345259287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803600962352"/>
          <c:y val="4.7938407699037622E-2"/>
          <c:w val="0.86650022405735871"/>
          <c:h val="0.57655984387961867"/>
        </c:manualLayout>
      </c:layout>
      <c:lineChart>
        <c:grouping val="standard"/>
        <c:varyColors val="0"/>
        <c:ser>
          <c:idx val="11"/>
          <c:order val="0"/>
          <c:tx>
            <c:strRef>
              <c:f>AHV_AVS_6!$A$98:$B$98</c:f>
              <c:strCache>
                <c:ptCount val="2"/>
                <c:pt idx="0">
                  <c:v>Rentes de vieillesse femmes et hommes</c:v>
                </c:pt>
                <c:pt idx="1">
                  <c:v>Altersrenten Frauen und Männer</c:v>
                </c:pt>
              </c:strCache>
            </c:strRef>
          </c:tx>
          <c:marker>
            <c:symbol val="none"/>
          </c:marker>
          <c:cat>
            <c:strRef>
              <c:f>AHV_AVS_6!$AD$97:$BY$97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AHV_AVS_6!$AD$98:$BY$98</c:f>
              <c:numCache>
                <c:formatCode>#,##0.000</c:formatCode>
                <c:ptCount val="48"/>
                <c:pt idx="0">
                  <c:v>686.41724956400049</c:v>
                </c:pt>
                <c:pt idx="1">
                  <c:v>693.63088710152158</c:v>
                </c:pt>
                <c:pt idx="2">
                  <c:v>734.24965265971946</c:v>
                </c:pt>
                <c:pt idx="3">
                  <c:v>740.24010175475473</c:v>
                </c:pt>
                <c:pt idx="4">
                  <c:v>746.09729140294633</c:v>
                </c:pt>
                <c:pt idx="5">
                  <c:v>788.04453768496342</c:v>
                </c:pt>
                <c:pt idx="6">
                  <c:v>794.36078348778437</c:v>
                </c:pt>
                <c:pt idx="7">
                  <c:v>899.48739342424324</c:v>
                </c:pt>
                <c:pt idx="8">
                  <c:v>903.38774659770968</c:v>
                </c:pt>
                <c:pt idx="9">
                  <c:v>1009.7557446817182</c:v>
                </c:pt>
                <c:pt idx="10">
                  <c:v>1013.5970794218447</c:v>
                </c:pt>
                <c:pt idx="11">
                  <c:v>1061.4776609815249</c:v>
                </c:pt>
                <c:pt idx="12">
                  <c:v>1065.0224215246637</c:v>
                </c:pt>
                <c:pt idx="13">
                  <c:v>1112.7930228102655</c:v>
                </c:pt>
                <c:pt idx="14">
                  <c:v>1116.10924978193</c:v>
                </c:pt>
                <c:pt idx="15">
                  <c:v>1193.9949524590982</c:v>
                </c:pt>
                <c:pt idx="16">
                  <c:v>1197.3408596237041</c:v>
                </c:pt>
                <c:pt idx="17">
                  <c:v>1349.7814033088239</c:v>
                </c:pt>
                <c:pt idx="18">
                  <c:v>1436.7440735365265</c:v>
                </c:pt>
                <c:pt idx="19">
                  <c:v>1442.4679094015009</c:v>
                </c:pt>
                <c:pt idx="20">
                  <c:v>1491.164578512658</c:v>
                </c:pt>
                <c:pt idx="21">
                  <c:v>1493.3107337216379</c:v>
                </c:pt>
                <c:pt idx="22">
                  <c:v>1536.365794668191</c:v>
                </c:pt>
                <c:pt idx="23">
                  <c:v>1541.3378448542658</c:v>
                </c:pt>
                <c:pt idx="24">
                  <c:v>1561.8178814615458</c:v>
                </c:pt>
                <c:pt idx="25">
                  <c:v>1565.9074349711766</c:v>
                </c:pt>
                <c:pt idx="26">
                  <c:v>1631.4473522462204</c:v>
                </c:pt>
                <c:pt idx="27">
                  <c:v>1632.8117041165767</c:v>
                </c:pt>
                <c:pt idx="28">
                  <c:v>1672.4599682128096</c:v>
                </c:pt>
                <c:pt idx="29">
                  <c:v>1672.1291626804143</c:v>
                </c:pt>
                <c:pt idx="30">
                  <c:v>1707.6682174452421</c:v>
                </c:pt>
                <c:pt idx="31">
                  <c:v>1707.2499870158822</c:v>
                </c:pt>
                <c:pt idx="32">
                  <c:v>1753.7337813963547</c:v>
                </c:pt>
                <c:pt idx="33">
                  <c:v>1752.0432666059016</c:v>
                </c:pt>
                <c:pt idx="34">
                  <c:v>1805.9229716967463</c:v>
                </c:pt>
                <c:pt idx="35">
                  <c:v>1806.2037215112289</c:v>
                </c:pt>
                <c:pt idx="36">
                  <c:v>1839.2868928887071</c:v>
                </c:pt>
                <c:pt idx="37">
                  <c:v>1837.9677931974691</c:v>
                </c:pt>
                <c:pt idx="38">
                  <c:v>1852.1587101383716</c:v>
                </c:pt>
                <c:pt idx="39">
                  <c:v>1850.2556126389804</c:v>
                </c:pt>
                <c:pt idx="40">
                  <c:v>1856.8037479800182</c:v>
                </c:pt>
                <c:pt idx="41">
                  <c:v>1854.6379130616747</c:v>
                </c:pt>
                <c:pt idx="42">
                  <c:v>1852.7834884171293</c:v>
                </c:pt>
                <c:pt idx="43">
                  <c:v>1850.6090220074075</c:v>
                </c:pt>
                <c:pt idx="44">
                  <c:v>1864.2356444736542</c:v>
                </c:pt>
                <c:pt idx="45">
                  <c:v>1862.1468597636308</c:v>
                </c:pt>
                <c:pt idx="46">
                  <c:v>1876.3352908323825</c:v>
                </c:pt>
                <c:pt idx="47">
                  <c:v>1874.4927600330752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7-4486-88FE-929262446F19}"/>
            </c:ext>
          </c:extLst>
        </c:ser>
        <c:ser>
          <c:idx val="0"/>
          <c:order val="1"/>
          <c:tx>
            <c:strRef>
              <c:f>AHV_AVS_6!$A$99:$B$99</c:f>
              <c:strCache>
                <c:ptCount val="2"/>
                <c:pt idx="0">
                  <c:v>Rentes de veuve</c:v>
                </c:pt>
                <c:pt idx="1">
                  <c:v>Witwenrenten</c:v>
                </c:pt>
              </c:strCache>
            </c:strRef>
          </c:tx>
          <c:marker>
            <c:symbol val="none"/>
          </c:marker>
          <c:cat>
            <c:strRef>
              <c:f>AHV_AVS_6!$AD$97:$BY$97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AHV_AVS_6!$AD$99:$BY$99</c:f>
              <c:numCache>
                <c:formatCode>#,##0.000</c:formatCode>
                <c:ptCount val="48"/>
                <c:pt idx="0">
                  <c:v>695.49542988237863</c:v>
                </c:pt>
                <c:pt idx="1">
                  <c:v>701.28219299215209</c:v>
                </c:pt>
                <c:pt idx="2">
                  <c:v>743.54074300565662</c:v>
                </c:pt>
                <c:pt idx="3">
                  <c:v>747.30691637166456</c:v>
                </c:pt>
                <c:pt idx="4">
                  <c:v>749.14967549778453</c:v>
                </c:pt>
                <c:pt idx="5">
                  <c:v>785.38031910055122</c:v>
                </c:pt>
                <c:pt idx="6">
                  <c:v>786.55679431248996</c:v>
                </c:pt>
                <c:pt idx="7">
                  <c:v>887.0014111426683</c:v>
                </c:pt>
                <c:pt idx="8">
                  <c:v>887.37811968870199</c:v>
                </c:pt>
                <c:pt idx="9">
                  <c:v>988.59054335051076</c:v>
                </c:pt>
                <c:pt idx="10">
                  <c:v>989.03640568941341</c:v>
                </c:pt>
                <c:pt idx="11">
                  <c:v>1031.8780828977399</c:v>
                </c:pt>
                <c:pt idx="12">
                  <c:v>1032.2857249375536</c:v>
                </c:pt>
                <c:pt idx="13">
                  <c:v>1075.6018291069877</c:v>
                </c:pt>
                <c:pt idx="14">
                  <c:v>1075.6368813976758</c:v>
                </c:pt>
                <c:pt idx="15">
                  <c:v>1148.251611642899</c:v>
                </c:pt>
                <c:pt idx="16">
                  <c:v>1148.1112726258987</c:v>
                </c:pt>
                <c:pt idx="17">
                  <c:v>1290.7602669301023</c:v>
                </c:pt>
                <c:pt idx="18">
                  <c:v>1361.1676431287901</c:v>
                </c:pt>
                <c:pt idx="19">
                  <c:v>1365</c:v>
                </c:pt>
                <c:pt idx="20">
                  <c:v>1408</c:v>
                </c:pt>
                <c:pt idx="21">
                  <c:v>1407</c:v>
                </c:pt>
                <c:pt idx="22">
                  <c:v>1435</c:v>
                </c:pt>
                <c:pt idx="23">
                  <c:v>1431</c:v>
                </c:pt>
                <c:pt idx="24">
                  <c:v>1442</c:v>
                </c:pt>
                <c:pt idx="25">
                  <c:v>1438.7210682492582</c:v>
                </c:pt>
                <c:pt idx="26">
                  <c:v>1472.553224648826</c:v>
                </c:pt>
                <c:pt idx="27">
                  <c:v>1470.9124418294757</c:v>
                </c:pt>
                <c:pt idx="28">
                  <c:v>1503.4671800362378</c:v>
                </c:pt>
                <c:pt idx="29">
                  <c:v>1499.8745012919896</c:v>
                </c:pt>
                <c:pt idx="30">
                  <c:v>1526.699027056361</c:v>
                </c:pt>
                <c:pt idx="31">
                  <c:v>1521.9698542274052</c:v>
                </c:pt>
                <c:pt idx="32">
                  <c:v>1558.9004357766792</c:v>
                </c:pt>
                <c:pt idx="33">
                  <c:v>1555.1547609640459</c:v>
                </c:pt>
                <c:pt idx="34">
                  <c:v>1598.1031788846931</c:v>
                </c:pt>
                <c:pt idx="35">
                  <c:v>1591.2332809604379</c:v>
                </c:pt>
                <c:pt idx="36">
                  <c:v>1611.7140572816515</c:v>
                </c:pt>
                <c:pt idx="37">
                  <c:v>1605.2102435823831</c:v>
                </c:pt>
                <c:pt idx="38">
                  <c:v>1611.4084098896355</c:v>
                </c:pt>
                <c:pt idx="39">
                  <c:v>1604.8470238586642</c:v>
                </c:pt>
                <c:pt idx="40">
                  <c:v>1606.0790847380692</c:v>
                </c:pt>
                <c:pt idx="41">
                  <c:v>1600.3692862621531</c:v>
                </c:pt>
                <c:pt idx="42">
                  <c:v>1595.095622503329</c:v>
                </c:pt>
                <c:pt idx="43">
                  <c:v>1588.9720501428781</c:v>
                </c:pt>
                <c:pt idx="44">
                  <c:v>1598.5314625316512</c:v>
                </c:pt>
                <c:pt idx="45">
                  <c:v>1594.2902061746893</c:v>
                </c:pt>
                <c:pt idx="46">
                  <c:v>1600.3522533700661</c:v>
                </c:pt>
                <c:pt idx="47">
                  <c:v>1595.5041488081413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7-4486-88FE-929262446F19}"/>
            </c:ext>
          </c:extLst>
        </c:ser>
        <c:ser>
          <c:idx val="1"/>
          <c:order val="2"/>
          <c:tx>
            <c:strRef>
              <c:f>AHV_AVS_6!$A$100:$B$100</c:f>
              <c:strCache>
                <c:ptCount val="2"/>
                <c:pt idx="0">
                  <c:v>Orphelins de père</c:v>
                </c:pt>
                <c:pt idx="1">
                  <c:v>Vaterwaisen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CA7-4486-88FE-929262446F19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CA7-4486-88FE-929262446F19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CA7-4486-88FE-929262446F19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CA7-4486-88FE-929262446F19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CA7-4486-88FE-929262446F19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CA7-4486-88FE-929262446F19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CA7-4486-88FE-929262446F19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CA7-4486-88FE-929262446F19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BCA7-4486-88FE-929262446F19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BCA7-4486-88FE-929262446F19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BCA7-4486-88FE-929262446F19}"/>
              </c:ext>
            </c:extLst>
          </c:dPt>
          <c:dPt>
            <c:idx val="1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BCA7-4486-88FE-929262446F19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BCA7-4486-88FE-929262446F19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BCA7-4486-88FE-929262446F19}"/>
              </c:ext>
            </c:extLst>
          </c:dPt>
          <c:cat>
            <c:strRef>
              <c:f>AHV_AVS_6!$AD$97:$BY$97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AHV_AVS_6!$AD$100:$BY$100</c:f>
              <c:numCache>
                <c:formatCode>#,##0.000</c:formatCode>
                <c:ptCount val="48"/>
                <c:pt idx="0">
                  <c:v>323.30949615956644</c:v>
                </c:pt>
                <c:pt idx="1">
                  <c:v>325.93232186176556</c:v>
                </c:pt>
                <c:pt idx="2">
                  <c:v>343.54636591478697</c:v>
                </c:pt>
                <c:pt idx="3">
                  <c:v>345.33523659373202</c:v>
                </c:pt>
                <c:pt idx="4">
                  <c:v>345.8289556629544</c:v>
                </c:pt>
                <c:pt idx="5">
                  <c:v>360.61856115418675</c:v>
                </c:pt>
                <c:pt idx="6">
                  <c:v>359.66836287067906</c:v>
                </c:pt>
                <c:pt idx="7">
                  <c:v>403.34601787845355</c:v>
                </c:pt>
                <c:pt idx="8">
                  <c:v>401.55529557497761</c:v>
                </c:pt>
                <c:pt idx="9">
                  <c:v>445.74724599309724</c:v>
                </c:pt>
                <c:pt idx="10">
                  <c:v>444.99090149018838</c:v>
                </c:pt>
                <c:pt idx="11">
                  <c:v>463.67075901474789</c:v>
                </c:pt>
                <c:pt idx="12">
                  <c:v>462.46010710228808</c:v>
                </c:pt>
                <c:pt idx="13">
                  <c:v>479.81292085763391</c:v>
                </c:pt>
                <c:pt idx="14">
                  <c:v>432.75877414186965</c:v>
                </c:pt>
                <c:pt idx="15">
                  <c:v>458.90985976804205</c:v>
                </c:pt>
                <c:pt idx="16">
                  <c:v>456.57102143921236</c:v>
                </c:pt>
                <c:pt idx="17">
                  <c:v>511.88019966722129</c:v>
                </c:pt>
                <c:pt idx="18">
                  <c:v>660.44589747082591</c:v>
                </c:pt>
                <c:pt idx="19">
                  <c:v>650.72488939094421</c:v>
                </c:pt>
                <c:pt idx="20">
                  <c:v>672.14664986935418</c:v>
                </c:pt>
                <c:pt idx="21">
                  <c:v>670.6525551574581</c:v>
                </c:pt>
                <c:pt idx="22">
                  <c:v>684.94385001420324</c:v>
                </c:pt>
                <c:pt idx="23">
                  <c:v>683.10839144475131</c:v>
                </c:pt>
                <c:pt idx="24">
                  <c:v>686.61576468415217</c:v>
                </c:pt>
                <c:pt idx="25">
                  <c:v>683.22693232248525</c:v>
                </c:pt>
                <c:pt idx="26">
                  <c:v>694.98139450043323</c:v>
                </c:pt>
                <c:pt idx="27">
                  <c:v>691.59392771968442</c:v>
                </c:pt>
                <c:pt idx="28">
                  <c:v>706.33662219751704</c:v>
                </c:pt>
                <c:pt idx="29">
                  <c:v>703.80517623177707</c:v>
                </c:pt>
                <c:pt idx="30">
                  <c:v>716.96663078579115</c:v>
                </c:pt>
                <c:pt idx="31">
                  <c:v>714.53977599080986</c:v>
                </c:pt>
                <c:pt idx="32">
                  <c:v>731.4912707289792</c:v>
                </c:pt>
                <c:pt idx="33">
                  <c:v>728.99247338450107</c:v>
                </c:pt>
                <c:pt idx="34">
                  <c:v>749.00039856516537</c:v>
                </c:pt>
                <c:pt idx="35">
                  <c:v>744.89123698247408</c:v>
                </c:pt>
                <c:pt idx="36">
                  <c:v>753.4764190317195</c:v>
                </c:pt>
                <c:pt idx="37">
                  <c:v>749.64674755465285</c:v>
                </c:pt>
                <c:pt idx="38">
                  <c:v>751.39435620326401</c:v>
                </c:pt>
                <c:pt idx="39">
                  <c:v>748.87513941556995</c:v>
                </c:pt>
                <c:pt idx="40">
                  <c:v>748.98720778853226</c:v>
                </c:pt>
                <c:pt idx="41">
                  <c:v>747.60377248646444</c:v>
                </c:pt>
                <c:pt idx="42">
                  <c:v>746.77017449824314</c:v>
                </c:pt>
                <c:pt idx="43">
                  <c:v>743.28829268292668</c:v>
                </c:pt>
                <c:pt idx="44">
                  <c:v>747.16343749999987</c:v>
                </c:pt>
                <c:pt idx="45">
                  <c:v>744.33934332890487</c:v>
                </c:pt>
                <c:pt idx="46">
                  <c:v>747.52730613279266</c:v>
                </c:pt>
                <c:pt idx="47">
                  <c:v>744.86203292396135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A7-4486-88FE-929262446F19}"/>
            </c:ext>
          </c:extLst>
        </c:ser>
        <c:ser>
          <c:idx val="2"/>
          <c:order val="3"/>
          <c:tx>
            <c:strRef>
              <c:f>AHV_AVS_6!$A$101:$B$101</c:f>
              <c:strCache>
                <c:ptCount val="2"/>
                <c:pt idx="0">
                  <c:v>Orphelins de mère</c:v>
                </c:pt>
                <c:pt idx="1">
                  <c:v>Mutterwaisen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0-BCA7-4486-88FE-929262446F19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BCA7-4486-88FE-929262446F19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BCA7-4486-88FE-929262446F19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BCA7-4486-88FE-929262446F19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BCA7-4486-88FE-929262446F19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BCA7-4486-88FE-929262446F19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BCA7-4486-88FE-929262446F19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BCA7-4486-88FE-929262446F19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BCA7-4486-88FE-929262446F19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BCA7-4486-88FE-929262446F19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4-BCA7-4486-88FE-929262446F19}"/>
              </c:ext>
            </c:extLst>
          </c:dPt>
          <c:dPt>
            <c:idx val="1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6-BCA7-4486-88FE-929262446F19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8-BCA7-4486-88FE-929262446F19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A-BCA7-4486-88FE-929262446F19}"/>
              </c:ext>
            </c:extLst>
          </c:dPt>
          <c:cat>
            <c:strRef>
              <c:f>AHV_AVS_6!$AD$97:$BY$97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1980*</c:v>
                </c:pt>
                <c:pt idx="6">
                  <c:v>1981</c:v>
                </c:pt>
                <c:pt idx="7">
                  <c:v>1982*</c:v>
                </c:pt>
                <c:pt idx="8">
                  <c:v>1983</c:v>
                </c:pt>
                <c:pt idx="9">
                  <c:v>1984*</c:v>
                </c:pt>
                <c:pt idx="10">
                  <c:v>1985</c:v>
                </c:pt>
                <c:pt idx="11">
                  <c:v>1986*</c:v>
                </c:pt>
                <c:pt idx="12">
                  <c:v>1987</c:v>
                </c:pt>
                <c:pt idx="13">
                  <c:v>1988*</c:v>
                </c:pt>
                <c:pt idx="14">
                  <c:v>1989</c:v>
                </c:pt>
                <c:pt idx="15">
                  <c:v>1990*</c:v>
                </c:pt>
                <c:pt idx="16">
                  <c:v>1991</c:v>
                </c:pt>
                <c:pt idx="17">
                  <c:v>1992*</c:v>
                </c:pt>
                <c:pt idx="18">
                  <c:v>1993*</c:v>
                </c:pt>
                <c:pt idx="19">
                  <c:v>1994</c:v>
                </c:pt>
                <c:pt idx="20">
                  <c:v>1995*</c:v>
                </c:pt>
                <c:pt idx="21">
                  <c:v>1996</c:v>
                </c:pt>
                <c:pt idx="22">
                  <c:v>1997*</c:v>
                </c:pt>
                <c:pt idx="23">
                  <c:v>1998</c:v>
                </c:pt>
                <c:pt idx="24">
                  <c:v>1999*</c:v>
                </c:pt>
                <c:pt idx="25">
                  <c:v>2000</c:v>
                </c:pt>
                <c:pt idx="26">
                  <c:v>2001*</c:v>
                </c:pt>
                <c:pt idx="27">
                  <c:v>2002</c:v>
                </c:pt>
                <c:pt idx="28">
                  <c:v>2003*</c:v>
                </c:pt>
                <c:pt idx="29">
                  <c:v>2004</c:v>
                </c:pt>
                <c:pt idx="30">
                  <c:v>2005*</c:v>
                </c:pt>
                <c:pt idx="31">
                  <c:v>2006</c:v>
                </c:pt>
                <c:pt idx="32">
                  <c:v>2007*</c:v>
                </c:pt>
                <c:pt idx="33">
                  <c:v>2008</c:v>
                </c:pt>
                <c:pt idx="34">
                  <c:v>2009*</c:v>
                </c:pt>
                <c:pt idx="35">
                  <c:v>2010</c:v>
                </c:pt>
                <c:pt idx="36">
                  <c:v>2011*</c:v>
                </c:pt>
                <c:pt idx="37">
                  <c:v>2012</c:v>
                </c:pt>
                <c:pt idx="38">
                  <c:v>2013*</c:v>
                </c:pt>
                <c:pt idx="39">
                  <c:v>2014</c:v>
                </c:pt>
                <c:pt idx="40">
                  <c:v>2015*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2019*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AHV_AVS_6!$AD$101:$BY$101</c:f>
              <c:numCache>
                <c:formatCode>#,##0.000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376.79769894534996</c:v>
                </c:pt>
                <c:pt idx="15">
                  <c:v>400.12804097311141</c:v>
                </c:pt>
                <c:pt idx="16">
                  <c:v>397.64166393711105</c:v>
                </c:pt>
                <c:pt idx="17">
                  <c:v>442.7554980595084</c:v>
                </c:pt>
                <c:pt idx="18">
                  <c:v>476.55298416565165</c:v>
                </c:pt>
                <c:pt idx="19">
                  <c:v>427.17082563154651</c:v>
                </c:pt>
                <c:pt idx="20">
                  <c:v>443.38656694529988</c:v>
                </c:pt>
                <c:pt idx="21">
                  <c:v>446.49551008390989</c:v>
                </c:pt>
                <c:pt idx="22">
                  <c:v>487.85737226277365</c:v>
                </c:pt>
                <c:pt idx="23">
                  <c:v>497.23360200111171</c:v>
                </c:pt>
                <c:pt idx="24">
                  <c:v>508.63302381913604</c:v>
                </c:pt>
                <c:pt idx="25">
                  <c:v>514.64961636828639</c:v>
                </c:pt>
                <c:pt idx="26">
                  <c:v>532.09544921110967</c:v>
                </c:pt>
                <c:pt idx="27">
                  <c:v>535.21310832025119</c:v>
                </c:pt>
                <c:pt idx="28">
                  <c:v>551.12128810875015</c:v>
                </c:pt>
                <c:pt idx="29">
                  <c:v>553.87834645669295</c:v>
                </c:pt>
                <c:pt idx="30">
                  <c:v>568.69594505349357</c:v>
                </c:pt>
                <c:pt idx="31">
                  <c:v>570.34354543074119</c:v>
                </c:pt>
                <c:pt idx="32">
                  <c:v>586.88258627528762</c:v>
                </c:pt>
                <c:pt idx="33">
                  <c:v>587.5636241610739</c:v>
                </c:pt>
                <c:pt idx="34">
                  <c:v>605.69269624573383</c:v>
                </c:pt>
                <c:pt idx="35">
                  <c:v>608.58699888641422</c:v>
                </c:pt>
                <c:pt idx="36">
                  <c:v>620.59175084175081</c:v>
                </c:pt>
                <c:pt idx="37">
                  <c:v>623.32677391554148</c:v>
                </c:pt>
                <c:pt idx="38">
                  <c:v>624.8419964559954</c:v>
                </c:pt>
                <c:pt idx="39">
                  <c:v>625.32462854570008</c:v>
                </c:pt>
                <c:pt idx="40">
                  <c:v>630.57245710784309</c:v>
                </c:pt>
                <c:pt idx="41">
                  <c:v>632.26672979797979</c:v>
                </c:pt>
                <c:pt idx="42">
                  <c:v>631.78053863417756</c:v>
                </c:pt>
                <c:pt idx="43">
                  <c:v>634.0449013157895</c:v>
                </c:pt>
                <c:pt idx="44">
                  <c:v>638.78713037634407</c:v>
                </c:pt>
                <c:pt idx="45">
                  <c:v>638.04525273224044</c:v>
                </c:pt>
                <c:pt idx="46">
                  <c:v>645.52162674478723</c:v>
                </c:pt>
                <c:pt idx="47">
                  <c:v>646.8648648648649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CA7-4486-88FE-92926244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139112"/>
        <c:axId val="321139504"/>
      </c:lineChart>
      <c:catAx>
        <c:axId val="32113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3211395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21139504"/>
        <c:scaling>
          <c:orientation val="minMax"/>
        </c:scaling>
        <c:delete val="0"/>
        <c:axPos val="l"/>
        <c:majorGridlines/>
        <c:title>
          <c:tx>
            <c:strRef>
              <c:f>AHV_AVS_6!$A$97:$B$97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</c:title>
        <c:numFmt formatCode="#,##0" sourceLinked="0"/>
        <c:majorTickMark val="none"/>
        <c:minorTickMark val="none"/>
        <c:tickLblPos val="nextTo"/>
        <c:crossAx val="321139112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2.4998580405814659E-2"/>
          <c:y val="0.77651257878479474"/>
          <c:w val="0.93900671073780595"/>
          <c:h val="0.19758065956041213"/>
        </c:manualLayout>
      </c:layout>
      <c:overlay val="0"/>
    </c:legend>
    <c:plotVisOnly val="0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38</xdr:row>
      <xdr:rowOff>22860</xdr:rowOff>
    </xdr:from>
    <xdr:to>
      <xdr:col>1</xdr:col>
      <xdr:colOff>3040379</xdr:colOff>
      <xdr:row>40</xdr:row>
      <xdr:rowOff>76200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68015" y="8662035"/>
          <a:ext cx="2987039" cy="3581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0</xdr:colOff>
      <xdr:row>62</xdr:row>
      <xdr:rowOff>76200</xdr:rowOff>
    </xdr:from>
    <xdr:to>
      <xdr:col>1</xdr:col>
      <xdr:colOff>3139440</xdr:colOff>
      <xdr:row>84</xdr:row>
      <xdr:rowOff>129540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43</xdr:row>
      <xdr:rowOff>22860</xdr:rowOff>
    </xdr:from>
    <xdr:to>
      <xdr:col>1</xdr:col>
      <xdr:colOff>3192780</xdr:colOff>
      <xdr:row>60</xdr:row>
      <xdr:rowOff>99060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91440</xdr:colOff>
      <xdr:row>38</xdr:row>
      <xdr:rowOff>53339</xdr:rowOff>
    </xdr:from>
    <xdr:to>
      <xdr:col>0</xdr:col>
      <xdr:colOff>3078479</xdr:colOff>
      <xdr:row>41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1440" y="8692514"/>
          <a:ext cx="2987039" cy="4038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r>
            <a:rPr lang="de-CH" sz="9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609600</xdr:colOff>
      <xdr:row>0</xdr:row>
      <xdr:rowOff>476250</xdr:rowOff>
    </xdr:from>
    <xdr:to>
      <xdr:col>15</xdr:col>
      <xdr:colOff>285750</xdr:colOff>
      <xdr:row>18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ACCE1ED-6B1C-46D5-BC6D-F2B6BB1EF7B9}"/>
            </a:ext>
          </a:extLst>
        </xdr:cNvPr>
        <xdr:cNvSpPr txBox="1"/>
      </xdr:nvSpPr>
      <xdr:spPr>
        <a:xfrm>
          <a:off x="6838950" y="476250"/>
          <a:ext cx="10696575" cy="450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600"/>
            <a:t>Muss</a:t>
          </a:r>
          <a:r>
            <a:rPr lang="de-CH" sz="6600" baseline="0"/>
            <a:t> noch gemacht werden, bevor es publiziert werden kann. Scs 17.8.2023</a:t>
          </a:r>
          <a:endParaRPr lang="de-CH" sz="66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3"/>
  <sheetViews>
    <sheetView tabSelected="1" zoomScaleNormal="100" zoomScaleSheetLayoutView="50" workbookViewId="0"/>
  </sheetViews>
  <sheetFormatPr baseColWidth="10" defaultColWidth="11.5703125" defaultRowHeight="12.75" outlineLevelRow="1" outlineLevelCol="1" x14ac:dyDescent="0.2"/>
  <cols>
    <col min="1" max="2" width="46.7109375" style="3" customWidth="1"/>
    <col min="3" max="29" width="12.7109375" style="3" hidden="1" customWidth="1" outlineLevel="1"/>
    <col min="30" max="30" width="12.7109375" style="3" customWidth="1" collapsed="1"/>
    <col min="31" max="47" width="12.7109375" style="3" hidden="1" customWidth="1" outlineLevel="1"/>
    <col min="48" max="49" width="12.7109375" style="3" hidden="1" customWidth="1" outlineLevel="1" collapsed="1"/>
    <col min="50" max="54" width="12.7109375" style="3" hidden="1" customWidth="1" outlineLevel="1"/>
    <col min="55" max="55" width="12.7109375" style="3" customWidth="1" collapsed="1"/>
    <col min="56" max="59" width="12.7109375" style="3" hidden="1" customWidth="1" outlineLevel="1"/>
    <col min="60" max="60" width="12.7109375" style="3" hidden="1" customWidth="1" outlineLevel="1" collapsed="1"/>
    <col min="61" max="62" width="12.7109375" style="3" hidden="1" customWidth="1" outlineLevel="1"/>
    <col min="63" max="64" width="12.7109375" style="3" hidden="1" customWidth="1" outlineLevel="1" collapsed="1"/>
    <col min="65" max="65" width="12.7109375" style="3" customWidth="1" collapsed="1"/>
    <col min="66" max="66" width="12.7109375" style="3" hidden="1" customWidth="1" outlineLevel="1"/>
    <col min="67" max="70" width="12.7109375" style="3" hidden="1" customWidth="1" outlineLevel="1" collapsed="1"/>
    <col min="71" max="74" width="12.7109375" style="3" hidden="1" customWidth="1" outlineLevel="1"/>
    <col min="75" max="75" width="12.7109375" style="3" customWidth="1" collapsed="1"/>
    <col min="76" max="79" width="12.7109375" style="3" customWidth="1"/>
    <col min="80" max="80" width="11.85546875" style="3" customWidth="1"/>
    <col min="81" max="81" width="11.85546875" style="18" customWidth="1"/>
    <col min="82" max="82" width="22.42578125" style="18" customWidth="1"/>
    <col min="83" max="86" width="11.85546875" style="3" customWidth="1"/>
    <col min="87" max="87" width="11.7109375" style="3" customWidth="1"/>
    <col min="88" max="16384" width="11.5703125" style="3"/>
  </cols>
  <sheetData>
    <row r="1" spans="1:90" ht="54.75" customHeight="1" x14ac:dyDescent="0.25">
      <c r="A1" s="46" t="s">
        <v>45</v>
      </c>
      <c r="B1" s="46" t="s">
        <v>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90" ht="39.6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Z2" s="75" t="s">
        <v>75</v>
      </c>
      <c r="CA2" s="76" t="s">
        <v>76</v>
      </c>
      <c r="CL2" s="19"/>
    </row>
    <row r="3" spans="1:90" ht="39.6" customHeight="1" x14ac:dyDescent="0.2">
      <c r="B3" s="18"/>
      <c r="C3" s="29">
        <v>1948</v>
      </c>
      <c r="D3" s="29">
        <v>1949</v>
      </c>
      <c r="E3" s="29">
        <v>1950</v>
      </c>
      <c r="F3" s="29">
        <v>1951</v>
      </c>
      <c r="G3" s="29">
        <v>1952</v>
      </c>
      <c r="H3" s="29">
        <v>1953</v>
      </c>
      <c r="I3" s="29">
        <v>1954</v>
      </c>
      <c r="J3" s="29">
        <v>1955</v>
      </c>
      <c r="K3" s="29">
        <v>1956</v>
      </c>
      <c r="L3" s="29">
        <v>1957</v>
      </c>
      <c r="M3" s="29">
        <v>1958</v>
      </c>
      <c r="N3" s="29">
        <v>1959</v>
      </c>
      <c r="O3" s="29">
        <v>1960</v>
      </c>
      <c r="P3" s="29">
        <v>1961</v>
      </c>
      <c r="Q3" s="29">
        <v>1962</v>
      </c>
      <c r="R3" s="29">
        <v>1963</v>
      </c>
      <c r="S3" s="29">
        <v>1964</v>
      </c>
      <c r="T3" s="29">
        <v>1965</v>
      </c>
      <c r="U3" s="29">
        <v>1966</v>
      </c>
      <c r="V3" s="29">
        <v>1967</v>
      </c>
      <c r="W3" s="29">
        <v>1968</v>
      </c>
      <c r="X3" s="29">
        <v>1969</v>
      </c>
      <c r="Y3" s="29">
        <v>1970</v>
      </c>
      <c r="Z3" s="29">
        <v>1971</v>
      </c>
      <c r="AA3" s="29">
        <v>1972</v>
      </c>
      <c r="AB3" s="29">
        <v>1973</v>
      </c>
      <c r="AC3" s="29">
        <v>1974</v>
      </c>
      <c r="AD3" s="29">
        <v>1975</v>
      </c>
      <c r="AE3" s="29">
        <v>1976</v>
      </c>
      <c r="AF3" s="29">
        <v>1977</v>
      </c>
      <c r="AG3" s="29">
        <v>1978</v>
      </c>
      <c r="AH3" s="29">
        <v>1979</v>
      </c>
      <c r="AI3" s="29" t="s">
        <v>49</v>
      </c>
      <c r="AJ3" s="29">
        <v>1981</v>
      </c>
      <c r="AK3" s="29" t="s">
        <v>50</v>
      </c>
      <c r="AL3" s="29">
        <v>1983</v>
      </c>
      <c r="AM3" s="29" t="s">
        <v>51</v>
      </c>
      <c r="AN3" s="29">
        <v>1985</v>
      </c>
      <c r="AO3" s="29" t="s">
        <v>52</v>
      </c>
      <c r="AP3" s="29">
        <v>1987</v>
      </c>
      <c r="AQ3" s="29" t="s">
        <v>53</v>
      </c>
      <c r="AR3" s="29">
        <v>1989</v>
      </c>
      <c r="AS3" s="29" t="s">
        <v>54</v>
      </c>
      <c r="AT3" s="29">
        <v>1991</v>
      </c>
      <c r="AU3" s="29" t="s">
        <v>55</v>
      </c>
      <c r="AV3" s="29" t="s">
        <v>56</v>
      </c>
      <c r="AW3" s="29">
        <v>1994</v>
      </c>
      <c r="AX3" s="29" t="s">
        <v>57</v>
      </c>
      <c r="AY3" s="29">
        <v>1996</v>
      </c>
      <c r="AZ3" s="29" t="s">
        <v>58</v>
      </c>
      <c r="BA3" s="29">
        <v>1998</v>
      </c>
      <c r="BB3" s="29" t="s">
        <v>59</v>
      </c>
      <c r="BC3" s="29">
        <v>2000</v>
      </c>
      <c r="BD3" s="29" t="s">
        <v>60</v>
      </c>
      <c r="BE3" s="29">
        <v>2002</v>
      </c>
      <c r="BF3" s="29" t="s">
        <v>61</v>
      </c>
      <c r="BG3" s="29">
        <v>2004</v>
      </c>
      <c r="BH3" s="29" t="s">
        <v>62</v>
      </c>
      <c r="BI3" s="29">
        <v>2006</v>
      </c>
      <c r="BJ3" s="29" t="s">
        <v>63</v>
      </c>
      <c r="BK3" s="29">
        <v>2008</v>
      </c>
      <c r="BL3" s="29" t="s">
        <v>64</v>
      </c>
      <c r="BM3" s="29">
        <v>2010</v>
      </c>
      <c r="BN3" s="29" t="s">
        <v>65</v>
      </c>
      <c r="BO3" s="29">
        <v>2012</v>
      </c>
      <c r="BP3" s="29" t="s">
        <v>66</v>
      </c>
      <c r="BQ3" s="29">
        <v>2014</v>
      </c>
      <c r="BR3" s="29" t="s">
        <v>67</v>
      </c>
      <c r="BS3" s="29">
        <v>2016</v>
      </c>
      <c r="BT3" s="29">
        <v>2017</v>
      </c>
      <c r="BU3" s="29">
        <v>2018</v>
      </c>
      <c r="BV3" s="29" t="s">
        <v>68</v>
      </c>
      <c r="BW3" s="29">
        <v>2020</v>
      </c>
      <c r="BX3" s="29">
        <v>2021</v>
      </c>
      <c r="BY3" s="29">
        <v>2022</v>
      </c>
      <c r="BZ3" s="77" t="s">
        <v>77</v>
      </c>
      <c r="CA3" s="78" t="s">
        <v>78</v>
      </c>
      <c r="CB3" s="8"/>
      <c r="CD3" s="8"/>
    </row>
    <row r="4" spans="1:90" ht="26.25" customHeight="1" x14ac:dyDescent="0.2">
      <c r="A4" s="17" t="s">
        <v>46</v>
      </c>
      <c r="B4" s="17" t="s">
        <v>17</v>
      </c>
      <c r="C4" s="30">
        <v>4582</v>
      </c>
      <c r="D4" s="30" t="s">
        <v>73</v>
      </c>
      <c r="E4" s="30">
        <v>4694</v>
      </c>
      <c r="F4" s="30" t="s">
        <v>73</v>
      </c>
      <c r="G4" s="30" t="s">
        <v>73</v>
      </c>
      <c r="H4" s="30" t="s">
        <v>73</v>
      </c>
      <c r="I4" s="30" t="s">
        <v>73</v>
      </c>
      <c r="J4" s="30">
        <v>4979</v>
      </c>
      <c r="K4" s="30" t="s">
        <v>73</v>
      </c>
      <c r="L4" s="30" t="s">
        <v>73</v>
      </c>
      <c r="M4" s="30" t="s">
        <v>73</v>
      </c>
      <c r="N4" s="30" t="s">
        <v>73</v>
      </c>
      <c r="O4" s="30">
        <v>5362</v>
      </c>
      <c r="P4" s="30">
        <v>5496</v>
      </c>
      <c r="Q4" s="30">
        <v>5660</v>
      </c>
      <c r="R4" s="30">
        <v>5789</v>
      </c>
      <c r="S4" s="30">
        <v>5887</v>
      </c>
      <c r="T4" s="30">
        <v>5943</v>
      </c>
      <c r="U4" s="30">
        <v>5996</v>
      </c>
      <c r="V4" s="30">
        <v>6063</v>
      </c>
      <c r="W4" s="30">
        <v>6132</v>
      </c>
      <c r="X4" s="30">
        <v>6212</v>
      </c>
      <c r="Y4" s="30">
        <v>6267</v>
      </c>
      <c r="Z4" s="30">
        <v>6343.2929999999997</v>
      </c>
      <c r="AA4" s="30">
        <v>6401.3689999999997</v>
      </c>
      <c r="AB4" s="30">
        <v>6441.1419999999998</v>
      </c>
      <c r="AC4" s="30">
        <v>6459.9920000000002</v>
      </c>
      <c r="AD4" s="30">
        <v>6403.5209999999997</v>
      </c>
      <c r="AE4" s="31">
        <v>6333.3130000000001</v>
      </c>
      <c r="AF4" s="31">
        <v>6316.424</v>
      </c>
      <c r="AG4" s="31">
        <v>6332.5680000000002</v>
      </c>
      <c r="AH4" s="31">
        <v>6350.84</v>
      </c>
      <c r="AI4" s="31">
        <v>6385.2290000000003</v>
      </c>
      <c r="AJ4" s="31">
        <v>6429.1679999999997</v>
      </c>
      <c r="AK4" s="31">
        <v>6467.2370000000001</v>
      </c>
      <c r="AL4" s="31">
        <v>6481.9750000000004</v>
      </c>
      <c r="AM4" s="31">
        <v>6505.1480000000001</v>
      </c>
      <c r="AN4" s="31">
        <v>6533.3209999999999</v>
      </c>
      <c r="AO4" s="31">
        <v>6572.9430000000002</v>
      </c>
      <c r="AP4" s="31">
        <v>6619.0119999999997</v>
      </c>
      <c r="AQ4" s="31">
        <v>6671.5360000000001</v>
      </c>
      <c r="AR4" s="31">
        <v>6723.0420000000004</v>
      </c>
      <c r="AS4" s="31">
        <v>6796.2790000000005</v>
      </c>
      <c r="AT4" s="31">
        <v>6880.0879999999997</v>
      </c>
      <c r="AU4" s="31">
        <v>6943.0950000000003</v>
      </c>
      <c r="AV4" s="31">
        <v>6988.8580000000002</v>
      </c>
      <c r="AW4" s="31">
        <v>7036.8519999999999</v>
      </c>
      <c r="AX4" s="31">
        <v>7080.9480000000003</v>
      </c>
      <c r="AY4" s="31">
        <v>7105.4459999999999</v>
      </c>
      <c r="AZ4" s="31">
        <v>7113.3729999999996</v>
      </c>
      <c r="BA4" s="31">
        <v>7131.8879999999999</v>
      </c>
      <c r="BB4" s="31">
        <v>7166.7380000000003</v>
      </c>
      <c r="BC4" s="31">
        <v>7209.0420000000004</v>
      </c>
      <c r="BD4" s="31">
        <v>7285.2139999999999</v>
      </c>
      <c r="BE4" s="31">
        <v>7342.9809999999998</v>
      </c>
      <c r="BF4" s="31">
        <v>7405.0510000000004</v>
      </c>
      <c r="BG4" s="31">
        <v>7454</v>
      </c>
      <c r="BH4" s="31">
        <v>7501.2550000000001</v>
      </c>
      <c r="BI4" s="31">
        <v>7557.6090000000004</v>
      </c>
      <c r="BJ4" s="31">
        <v>7618.5990000000002</v>
      </c>
      <c r="BK4" s="31">
        <v>7711.0559999999996</v>
      </c>
      <c r="BL4" s="31">
        <v>7801.2780000000002</v>
      </c>
      <c r="BM4" s="31">
        <v>7877.5709999999999</v>
      </c>
      <c r="BN4" s="31">
        <v>7912.3980000000001</v>
      </c>
      <c r="BO4" s="31">
        <v>7996.8609999999999</v>
      </c>
      <c r="BP4" s="31">
        <v>8089.3455000000004</v>
      </c>
      <c r="BQ4" s="31">
        <v>8188.6485000000002</v>
      </c>
      <c r="BR4" s="31">
        <v>8282.3960000000006</v>
      </c>
      <c r="BS4" s="31">
        <v>8373.3379999999997</v>
      </c>
      <c r="BT4" s="31">
        <v>8451.84</v>
      </c>
      <c r="BU4" s="31">
        <v>8514.3284999999996</v>
      </c>
      <c r="BV4" s="31">
        <v>8575.2800000000007</v>
      </c>
      <c r="BW4" s="31">
        <v>8638.1664999999994</v>
      </c>
      <c r="BX4" s="31">
        <v>8704.5455000000002</v>
      </c>
      <c r="BY4" s="31">
        <v>8777.0879999999997</v>
      </c>
      <c r="BZ4" s="79">
        <f>(BY4-BX4)/ABS(BX4)</f>
        <v>8.3338641862460896E-3</v>
      </c>
      <c r="CA4" s="80">
        <f>(BY4/BO4)^(1/10)-1</f>
        <v>9.3530287490730668E-3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18"/>
    </row>
    <row r="5" spans="1:90" ht="16.5" customHeight="1" x14ac:dyDescent="0.2">
      <c r="A5" s="10" t="s">
        <v>47</v>
      </c>
      <c r="B5" s="10" t="s">
        <v>27</v>
      </c>
      <c r="C5" s="32">
        <v>2108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>
        <v>3378.9000582103836</v>
      </c>
      <c r="AE5" s="24">
        <v>3287.1332267015632</v>
      </c>
      <c r="AF5" s="24">
        <v>3300.6226328918688</v>
      </c>
      <c r="AG5" s="24">
        <v>3332.2051332856208</v>
      </c>
      <c r="AH5" s="24">
        <v>3395.6702102972695</v>
      </c>
      <c r="AI5" s="24">
        <v>3470.1287237610472</v>
      </c>
      <c r="AJ5" s="24">
        <v>3547.9059999999999</v>
      </c>
      <c r="AK5" s="24">
        <v>3597.1039999999998</v>
      </c>
      <c r="AL5" s="24">
        <v>3626.5524999999998</v>
      </c>
      <c r="AM5" s="24">
        <v>3676.0282499999998</v>
      </c>
      <c r="AN5" s="24">
        <v>3785.8016250000001</v>
      </c>
      <c r="AO5" s="24">
        <v>3873.6953125</v>
      </c>
      <c r="AP5" s="24">
        <v>3973.9151562500001</v>
      </c>
      <c r="AQ5" s="24">
        <v>4076.7885781250002</v>
      </c>
      <c r="AR5" s="24">
        <v>4131.2372890625002</v>
      </c>
      <c r="AS5" s="24">
        <v>4291.1099999999997</v>
      </c>
      <c r="AT5" s="24">
        <v>4361.3710000000001</v>
      </c>
      <c r="AU5" s="24">
        <v>4328.5050000000001</v>
      </c>
      <c r="AV5" s="24">
        <v>4268.8829999999998</v>
      </c>
      <c r="AW5" s="24">
        <v>4278.5879999999997</v>
      </c>
      <c r="AX5" s="24">
        <v>4294.183</v>
      </c>
      <c r="AY5" s="24">
        <v>4322.317</v>
      </c>
      <c r="AZ5" s="24">
        <v>4392.6880000000001</v>
      </c>
      <c r="BA5" s="24">
        <v>4424.2584999999999</v>
      </c>
      <c r="BB5" s="24">
        <v>4455.902</v>
      </c>
      <c r="BC5" s="24">
        <v>4552.66</v>
      </c>
      <c r="BD5" s="24">
        <v>4581.7389999999996</v>
      </c>
      <c r="BE5" s="24">
        <v>4666.8119999999999</v>
      </c>
      <c r="BF5" s="24">
        <v>4730.299</v>
      </c>
      <c r="BG5" s="24">
        <v>4766.3019999999997</v>
      </c>
      <c r="BH5" s="24">
        <v>4842.4340000000002</v>
      </c>
      <c r="BI5" s="24">
        <v>4930.41</v>
      </c>
      <c r="BJ5" s="24">
        <v>5003.1080000000002</v>
      </c>
      <c r="BK5" s="24">
        <v>5123.01</v>
      </c>
      <c r="BL5" s="24">
        <v>5174.518</v>
      </c>
      <c r="BM5" s="24">
        <v>5254.7079999999996</v>
      </c>
      <c r="BN5" s="24">
        <v>5349.9189999999999</v>
      </c>
      <c r="BO5" s="24">
        <v>5426.0460000000003</v>
      </c>
      <c r="BP5" s="24">
        <v>5507.3710000000001</v>
      </c>
      <c r="BQ5" s="24">
        <v>5579.6670000000004</v>
      </c>
      <c r="BR5" s="24">
        <v>5636.7669999999998</v>
      </c>
      <c r="BS5" s="55">
        <v>5682.63</v>
      </c>
      <c r="BT5" s="55">
        <v>5735.259</v>
      </c>
      <c r="BU5" s="55">
        <v>5787.4809999999998</v>
      </c>
      <c r="BV5" s="55">
        <v>5843.0739999999996</v>
      </c>
      <c r="BW5" s="55">
        <v>5855.4628759669113</v>
      </c>
      <c r="BX5" s="55">
        <v>5924.8968864338085</v>
      </c>
      <c r="BY5" s="82" t="s">
        <v>73</v>
      </c>
      <c r="BZ5" s="83" t="s">
        <v>73</v>
      </c>
      <c r="CA5" s="84" t="s">
        <v>73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21"/>
    </row>
    <row r="6" spans="1:90" ht="16.5" customHeight="1" x14ac:dyDescent="0.2">
      <c r="A6" s="10" t="s">
        <v>48</v>
      </c>
      <c r="B6" s="10" t="s">
        <v>41</v>
      </c>
      <c r="C6" s="32">
        <v>217325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>
        <v>961491</v>
      </c>
      <c r="AE6" s="24">
        <v>974161</v>
      </c>
      <c r="AF6" s="24">
        <v>983426</v>
      </c>
      <c r="AG6" s="24">
        <v>1000449</v>
      </c>
      <c r="AH6" s="24">
        <v>1023579</v>
      </c>
      <c r="AI6" s="24">
        <v>1030003</v>
      </c>
      <c r="AJ6" s="24">
        <v>1034708</v>
      </c>
      <c r="AK6" s="24">
        <v>1048997</v>
      </c>
      <c r="AL6" s="24">
        <v>1065555</v>
      </c>
      <c r="AM6" s="24">
        <v>1083735</v>
      </c>
      <c r="AN6" s="24">
        <v>1103190</v>
      </c>
      <c r="AO6" s="24">
        <v>1128197</v>
      </c>
      <c r="AP6" s="24">
        <v>1153723</v>
      </c>
      <c r="AQ6" s="24">
        <v>1178883</v>
      </c>
      <c r="AR6" s="24">
        <v>1204464</v>
      </c>
      <c r="AS6" s="24">
        <v>1225388</v>
      </c>
      <c r="AT6" s="24">
        <v>1250727</v>
      </c>
      <c r="AU6" s="24">
        <v>1276000</v>
      </c>
      <c r="AV6" s="24">
        <v>1304562</v>
      </c>
      <c r="AW6" s="24">
        <v>1330463</v>
      </c>
      <c r="AX6" s="24">
        <v>1358220</v>
      </c>
      <c r="AY6" s="24">
        <v>1392387</v>
      </c>
      <c r="AZ6" s="24">
        <v>1421619</v>
      </c>
      <c r="BA6" s="24">
        <v>1449673</v>
      </c>
      <c r="BB6" s="24">
        <v>1483732</v>
      </c>
      <c r="BC6" s="24">
        <v>1515954</v>
      </c>
      <c r="BD6" s="24">
        <v>1547948</v>
      </c>
      <c r="BE6" s="24">
        <v>1579658</v>
      </c>
      <c r="BF6" s="24">
        <v>1624106</v>
      </c>
      <c r="BG6" s="24">
        <v>1677697</v>
      </c>
      <c r="BH6" s="24">
        <v>1698329</v>
      </c>
      <c r="BI6" s="24">
        <v>1749177</v>
      </c>
      <c r="BJ6" s="24">
        <v>1808234</v>
      </c>
      <c r="BK6" s="24">
        <v>1868973</v>
      </c>
      <c r="BL6" s="24">
        <v>1929149</v>
      </c>
      <c r="BM6" s="24">
        <v>1981208</v>
      </c>
      <c r="BN6" s="24">
        <v>2031279</v>
      </c>
      <c r="BO6" s="24">
        <v>2088396</v>
      </c>
      <c r="BP6" s="24">
        <v>2142753</v>
      </c>
      <c r="BQ6" s="24">
        <v>2196459</v>
      </c>
      <c r="BR6" s="24">
        <v>2239821</v>
      </c>
      <c r="BS6" s="24">
        <v>2285454</v>
      </c>
      <c r="BT6" s="24">
        <v>2324849</v>
      </c>
      <c r="BU6" s="24">
        <v>2363780</v>
      </c>
      <c r="BV6" s="24">
        <v>2403764</v>
      </c>
      <c r="BW6" s="24">
        <v>2438761</v>
      </c>
      <c r="BX6" s="24">
        <v>2470725</v>
      </c>
      <c r="BY6" s="24">
        <v>2504898</v>
      </c>
      <c r="BZ6" s="23">
        <f>(BY6-BX6)/ABS(BX6)</f>
        <v>1.3831162917767053E-2</v>
      </c>
      <c r="CA6" s="85">
        <f>(BY6/BO6)^(1/10)-1</f>
        <v>1.8351527892559449E-2</v>
      </c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21"/>
    </row>
    <row r="7" spans="1:90" ht="16.5" customHeight="1" x14ac:dyDescent="0.2">
      <c r="A7" s="10" t="s">
        <v>39</v>
      </c>
      <c r="B7" s="10" t="s">
        <v>42</v>
      </c>
      <c r="C7" s="3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>
        <v>48316</v>
      </c>
      <c r="AE7" s="24">
        <v>49460</v>
      </c>
      <c r="AF7" s="24">
        <v>49784</v>
      </c>
      <c r="AG7" s="24">
        <v>51154</v>
      </c>
      <c r="AH7" s="24">
        <v>55392</v>
      </c>
      <c r="AI7" s="24">
        <v>63754</v>
      </c>
      <c r="AJ7" s="24">
        <v>70532</v>
      </c>
      <c r="AK7" s="24">
        <v>69592</v>
      </c>
      <c r="AL7" s="24">
        <v>67035</v>
      </c>
      <c r="AM7" s="24">
        <v>64719</v>
      </c>
      <c r="AN7" s="24">
        <v>63222</v>
      </c>
      <c r="AO7" s="24">
        <v>63170</v>
      </c>
      <c r="AP7" s="24">
        <v>62869</v>
      </c>
      <c r="AQ7" s="24">
        <v>61535</v>
      </c>
      <c r="AR7" s="24">
        <v>59693</v>
      </c>
      <c r="AS7" s="24">
        <v>59209</v>
      </c>
      <c r="AT7" s="24">
        <v>58589</v>
      </c>
      <c r="AU7" s="24">
        <v>58689</v>
      </c>
      <c r="AV7" s="24">
        <v>58468</v>
      </c>
      <c r="AW7" s="24">
        <v>58500</v>
      </c>
      <c r="AX7" s="24">
        <v>59294</v>
      </c>
      <c r="AY7" s="24">
        <v>61159</v>
      </c>
      <c r="AZ7" s="24">
        <v>62171</v>
      </c>
      <c r="BA7" s="24">
        <v>63514</v>
      </c>
      <c r="BB7" s="24">
        <v>65744</v>
      </c>
      <c r="BC7" s="24">
        <v>67535</v>
      </c>
      <c r="BD7" s="24">
        <v>76045</v>
      </c>
      <c r="BE7" s="24">
        <v>73875</v>
      </c>
      <c r="BF7" s="24">
        <v>69059</v>
      </c>
      <c r="BG7" s="24">
        <v>62462</v>
      </c>
      <c r="BH7" s="24">
        <v>66724</v>
      </c>
      <c r="BI7" s="24">
        <v>69241</v>
      </c>
      <c r="BJ7" s="24">
        <v>70752</v>
      </c>
      <c r="BK7" s="24">
        <v>68723</v>
      </c>
      <c r="BL7" s="24">
        <v>66832</v>
      </c>
      <c r="BM7" s="24">
        <v>64905</v>
      </c>
      <c r="BN7" s="24">
        <v>63054</v>
      </c>
      <c r="BO7" s="24">
        <v>61306</v>
      </c>
      <c r="BP7" s="24">
        <v>59972</v>
      </c>
      <c r="BQ7" s="24">
        <v>58698</v>
      </c>
      <c r="BR7" s="24">
        <v>57290</v>
      </c>
      <c r="BS7" s="24">
        <v>55566</v>
      </c>
      <c r="BT7" s="24">
        <v>54123</v>
      </c>
      <c r="BU7" s="24">
        <v>52609</v>
      </c>
      <c r="BV7" s="24">
        <v>51395</v>
      </c>
      <c r="BW7" s="24">
        <v>50459</v>
      </c>
      <c r="BX7" s="24">
        <v>49276</v>
      </c>
      <c r="BY7" s="24">
        <v>47481</v>
      </c>
      <c r="BZ7" s="23">
        <f t="shared" ref="BZ7:BZ38" si="0">(BY7-BX7)/ABS(BX7)</f>
        <v>-3.6427469762156016E-2</v>
      </c>
      <c r="CA7" s="85">
        <f>(BY7/BO7)^(1/10)-1</f>
        <v>-2.5231048260429323E-2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21"/>
    </row>
    <row r="8" spans="1:90" ht="16.5" customHeight="1" thickBot="1" x14ac:dyDescent="0.25">
      <c r="A8" s="10" t="s">
        <v>43</v>
      </c>
      <c r="B8" s="10" t="s">
        <v>40</v>
      </c>
      <c r="C8" s="32">
        <v>65000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>
        <v>124021</v>
      </c>
      <c r="AE8" s="24">
        <v>123148</v>
      </c>
      <c r="AF8" s="24">
        <v>123250</v>
      </c>
      <c r="AG8" s="24">
        <v>124209</v>
      </c>
      <c r="AH8" s="24">
        <v>131679</v>
      </c>
      <c r="AI8" s="24">
        <v>132239</v>
      </c>
      <c r="AJ8" s="24">
        <v>134744</v>
      </c>
      <c r="AK8" s="24">
        <v>135909</v>
      </c>
      <c r="AL8" s="24">
        <v>136576</v>
      </c>
      <c r="AM8" s="24">
        <v>135681</v>
      </c>
      <c r="AN8" s="24">
        <v>134220</v>
      </c>
      <c r="AO8" s="24">
        <v>132248</v>
      </c>
      <c r="AP8" s="24">
        <v>129933</v>
      </c>
      <c r="AQ8" s="24">
        <v>127988</v>
      </c>
      <c r="AR8" s="24">
        <v>125434</v>
      </c>
      <c r="AS8" s="24">
        <v>122923</v>
      </c>
      <c r="AT8" s="24">
        <v>120494</v>
      </c>
      <c r="AU8" s="24">
        <v>118848</v>
      </c>
      <c r="AV8" s="24">
        <v>117015</v>
      </c>
      <c r="AW8" s="24">
        <v>115630</v>
      </c>
      <c r="AX8" s="24">
        <v>114753</v>
      </c>
      <c r="AY8" s="24">
        <v>114489</v>
      </c>
      <c r="AZ8" s="24">
        <v>113687</v>
      </c>
      <c r="BA8" s="24">
        <v>116534</v>
      </c>
      <c r="BB8" s="24">
        <v>119629</v>
      </c>
      <c r="BC8" s="24">
        <v>122166</v>
      </c>
      <c r="BD8" s="24">
        <v>128179</v>
      </c>
      <c r="BE8" s="24">
        <v>130040</v>
      </c>
      <c r="BF8" s="24">
        <v>132331</v>
      </c>
      <c r="BG8" s="24">
        <v>135602</v>
      </c>
      <c r="BH8" s="24">
        <v>142926</v>
      </c>
      <c r="BI8" s="24">
        <v>146235</v>
      </c>
      <c r="BJ8" s="24">
        <v>149657</v>
      </c>
      <c r="BK8" s="24">
        <v>152451</v>
      </c>
      <c r="BL8" s="24">
        <v>155967</v>
      </c>
      <c r="BM8" s="24">
        <v>159106</v>
      </c>
      <c r="BN8" s="24">
        <v>162437</v>
      </c>
      <c r="BO8" s="24">
        <v>165653</v>
      </c>
      <c r="BP8" s="24">
        <v>169443</v>
      </c>
      <c r="BQ8" s="24">
        <v>173328</v>
      </c>
      <c r="BR8" s="24">
        <v>177733</v>
      </c>
      <c r="BS8" s="24">
        <v>181833</v>
      </c>
      <c r="BT8" s="24">
        <v>186323</v>
      </c>
      <c r="BU8" s="24">
        <v>191082</v>
      </c>
      <c r="BV8" s="24">
        <v>196120</v>
      </c>
      <c r="BW8" s="24">
        <v>201060</v>
      </c>
      <c r="BX8" s="24">
        <v>207116</v>
      </c>
      <c r="BY8" s="24">
        <v>211991</v>
      </c>
      <c r="BZ8" s="23">
        <f t="shared" si="0"/>
        <v>2.35375345217173E-2</v>
      </c>
      <c r="CA8" s="85">
        <f t="shared" ref="CA8:CA38" si="1">(BY8/BO8)^(1/10)-1</f>
        <v>2.4971552132847297E-2</v>
      </c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21"/>
    </row>
    <row r="9" spans="1:90" ht="16.5" customHeight="1" x14ac:dyDescent="0.2">
      <c r="A9" s="49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4"/>
      <c r="BT9" s="44"/>
      <c r="BU9" s="44"/>
      <c r="BV9" s="44"/>
      <c r="BW9" s="44"/>
      <c r="BX9" s="44"/>
      <c r="BY9" s="44"/>
      <c r="BZ9" s="86"/>
      <c r="CA9" s="87"/>
      <c r="CB9" s="20"/>
      <c r="CC9" s="81"/>
      <c r="CD9" s="81"/>
      <c r="CE9" s="81"/>
      <c r="CF9" s="81"/>
      <c r="CG9" s="81"/>
      <c r="CH9" s="81"/>
      <c r="CI9" s="81"/>
      <c r="CJ9" s="81"/>
      <c r="CK9" s="81"/>
      <c r="CL9" s="21"/>
    </row>
    <row r="10" spans="1:90" ht="36" customHeight="1" x14ac:dyDescent="0.25">
      <c r="A10" s="10" t="s">
        <v>70</v>
      </c>
      <c r="B10" s="10" t="s">
        <v>69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88"/>
      <c r="CB10" s="1"/>
      <c r="CC10" s="81"/>
      <c r="CD10" s="81"/>
      <c r="CE10" s="81"/>
      <c r="CF10" s="81"/>
      <c r="CG10" s="81"/>
      <c r="CH10" s="81"/>
      <c r="CI10" s="81"/>
      <c r="CJ10" s="81"/>
      <c r="CK10" s="81"/>
    </row>
    <row r="11" spans="1:90" s="22" customFormat="1" ht="16.5" customHeight="1" x14ac:dyDescent="0.2">
      <c r="A11" s="6" t="s">
        <v>8</v>
      </c>
      <c r="B11" s="6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89"/>
      <c r="CB11" s="9"/>
      <c r="CC11" s="81"/>
      <c r="CD11" s="81"/>
      <c r="CE11" s="81"/>
      <c r="CF11" s="81"/>
      <c r="CG11" s="81"/>
      <c r="CH11" s="81"/>
      <c r="CI11" s="81"/>
      <c r="CJ11" s="81"/>
      <c r="CK11" s="81"/>
    </row>
    <row r="12" spans="1:90" x14ac:dyDescent="0.2">
      <c r="A12" s="11" t="s">
        <v>19</v>
      </c>
      <c r="B12" s="11" t="s">
        <v>9</v>
      </c>
      <c r="C12" s="56">
        <v>0</v>
      </c>
      <c r="D12" s="56">
        <v>14360</v>
      </c>
      <c r="E12" s="56">
        <v>31324</v>
      </c>
      <c r="F12" s="56">
        <v>49563</v>
      </c>
      <c r="G12" s="56">
        <v>68393</v>
      </c>
      <c r="H12" s="56">
        <v>87684</v>
      </c>
      <c r="I12" s="56">
        <v>107845</v>
      </c>
      <c r="J12" s="56">
        <v>127082</v>
      </c>
      <c r="K12" s="56">
        <v>148096</v>
      </c>
      <c r="L12" s="56">
        <v>204387</v>
      </c>
      <c r="M12" s="56">
        <v>226517</v>
      </c>
      <c r="N12" s="56">
        <v>251293</v>
      </c>
      <c r="O12" s="56">
        <v>267087</v>
      </c>
      <c r="P12" s="56">
        <v>263985</v>
      </c>
      <c r="Q12" s="56">
        <v>316374</v>
      </c>
      <c r="R12" s="56">
        <v>333398</v>
      </c>
      <c r="S12" s="56">
        <v>368480</v>
      </c>
      <c r="T12" s="56">
        <v>390509</v>
      </c>
      <c r="U12" s="56">
        <v>411663</v>
      </c>
      <c r="V12" s="56">
        <v>429347</v>
      </c>
      <c r="W12" s="56">
        <v>452865</v>
      </c>
      <c r="X12" s="56">
        <v>470544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583872</v>
      </c>
      <c r="AE12" s="57">
        <v>591024</v>
      </c>
      <c r="AF12" s="57">
        <v>593644</v>
      </c>
      <c r="AG12" s="57">
        <v>599479</v>
      </c>
      <c r="AH12" s="57">
        <v>606260</v>
      </c>
      <c r="AI12" s="57">
        <v>603614</v>
      </c>
      <c r="AJ12" s="57">
        <v>602096</v>
      </c>
      <c r="AK12" s="57">
        <v>608868</v>
      </c>
      <c r="AL12" s="57">
        <v>618170</v>
      </c>
      <c r="AM12" s="57">
        <v>627705</v>
      </c>
      <c r="AN12" s="57">
        <v>636244</v>
      </c>
      <c r="AO12" s="57">
        <v>645778</v>
      </c>
      <c r="AP12" s="57">
        <v>655022</v>
      </c>
      <c r="AQ12" s="57">
        <v>664072</v>
      </c>
      <c r="AR12" s="57">
        <v>672810</v>
      </c>
      <c r="AS12" s="57">
        <v>678543</v>
      </c>
      <c r="AT12" s="57">
        <v>686808</v>
      </c>
      <c r="AU12" s="57">
        <v>693794</v>
      </c>
      <c r="AV12" s="57">
        <v>702024</v>
      </c>
      <c r="AW12" s="4">
        <v>718756</v>
      </c>
      <c r="AX12" s="4">
        <v>725714</v>
      </c>
      <c r="AY12" s="4">
        <v>731522</v>
      </c>
      <c r="AZ12" s="4">
        <v>733819</v>
      </c>
      <c r="BA12" s="4">
        <v>741536</v>
      </c>
      <c r="BB12" s="4">
        <v>747372</v>
      </c>
      <c r="BC12" s="4">
        <v>753235</v>
      </c>
      <c r="BD12" s="4">
        <v>734700</v>
      </c>
      <c r="BE12" s="4">
        <v>737280</v>
      </c>
      <c r="BF12" s="4">
        <v>743850</v>
      </c>
      <c r="BG12" s="4">
        <v>752889</v>
      </c>
      <c r="BH12" s="4">
        <v>738432</v>
      </c>
      <c r="BI12" s="4">
        <v>748614</v>
      </c>
      <c r="BJ12" s="4">
        <v>762944</v>
      </c>
      <c r="BK12" s="4">
        <v>779094</v>
      </c>
      <c r="BL12" s="4">
        <v>794154</v>
      </c>
      <c r="BM12" s="4">
        <v>804744</v>
      </c>
      <c r="BN12" s="4">
        <v>811564</v>
      </c>
      <c r="BO12" s="4">
        <v>825597</v>
      </c>
      <c r="BP12" s="4">
        <v>839229</v>
      </c>
      <c r="BQ12" s="4">
        <v>854035</v>
      </c>
      <c r="BR12" s="4">
        <v>865038</v>
      </c>
      <c r="BS12" s="4">
        <v>879296</v>
      </c>
      <c r="BT12" s="4">
        <v>891545</v>
      </c>
      <c r="BU12" s="4">
        <v>904829</v>
      </c>
      <c r="BV12" s="4">
        <v>918522</v>
      </c>
      <c r="BW12" s="4">
        <v>932591</v>
      </c>
      <c r="BX12" s="4">
        <v>945897</v>
      </c>
      <c r="BY12" s="4">
        <v>960235</v>
      </c>
      <c r="BZ12" s="23">
        <f t="shared" si="0"/>
        <v>1.515809860904517E-2</v>
      </c>
      <c r="CA12" s="85">
        <f t="shared" si="1"/>
        <v>1.5221817998331222E-2</v>
      </c>
      <c r="CB12" s="23"/>
      <c r="CC12" s="81"/>
      <c r="CD12" s="81"/>
      <c r="CE12" s="81"/>
      <c r="CF12" s="81"/>
      <c r="CG12" s="81"/>
      <c r="CH12" s="81"/>
      <c r="CI12" s="81"/>
      <c r="CJ12" s="81"/>
      <c r="CK12" s="81"/>
    </row>
    <row r="13" spans="1:90" ht="12" customHeight="1" x14ac:dyDescent="0.2">
      <c r="A13" s="11" t="s">
        <v>24</v>
      </c>
      <c r="B13" s="11" t="s">
        <v>11</v>
      </c>
      <c r="C13" s="58" t="e">
        <v>#VALUE!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>
        <v>681.69222021264932</v>
      </c>
      <c r="AE13" s="34">
        <v>689.87469205988248</v>
      </c>
      <c r="AF13" s="34">
        <v>731.37099002095533</v>
      </c>
      <c r="AG13" s="34">
        <v>738.30109144774042</v>
      </c>
      <c r="AH13" s="34">
        <v>744.68214957279054</v>
      </c>
      <c r="AI13" s="34">
        <v>786.11828088811728</v>
      </c>
      <c r="AJ13" s="34">
        <v>792.32215460657437</v>
      </c>
      <c r="AK13" s="34">
        <v>898.19960976763434</v>
      </c>
      <c r="AL13" s="34">
        <v>903.28712166556124</v>
      </c>
      <c r="AM13" s="34">
        <v>1010.884890195235</v>
      </c>
      <c r="AN13" s="34">
        <v>1015.9553567499262</v>
      </c>
      <c r="AO13" s="34">
        <v>1065.1183533660173</v>
      </c>
      <c r="AP13" s="34">
        <v>1069.8991789588747</v>
      </c>
      <c r="AQ13" s="34">
        <v>1118.9592393595876</v>
      </c>
      <c r="AR13" s="34">
        <v>1123.4144855159702</v>
      </c>
      <c r="AS13" s="34">
        <v>1203.0917716342221</v>
      </c>
      <c r="AT13" s="34">
        <v>1207.7785931439355</v>
      </c>
      <c r="AU13" s="34">
        <v>1362.7423990406373</v>
      </c>
      <c r="AV13" s="34">
        <v>1452.9617221063668</v>
      </c>
      <c r="AW13" s="34">
        <v>1473</v>
      </c>
      <c r="AX13" s="34">
        <v>1524</v>
      </c>
      <c r="AY13" s="34">
        <v>1526</v>
      </c>
      <c r="AZ13" s="34">
        <v>1563</v>
      </c>
      <c r="BA13" s="34">
        <v>1567</v>
      </c>
      <c r="BB13" s="34">
        <v>1587</v>
      </c>
      <c r="BC13" s="34">
        <v>1589.6976985934004</v>
      </c>
      <c r="BD13" s="34">
        <v>1653.3902354702602</v>
      </c>
      <c r="BE13" s="34">
        <v>1654.6608303493924</v>
      </c>
      <c r="BF13" s="34">
        <v>1694.5609786919406</v>
      </c>
      <c r="BG13" s="34">
        <v>1694.1457917435373</v>
      </c>
      <c r="BH13" s="34">
        <v>1729.0829216501993</v>
      </c>
      <c r="BI13" s="34">
        <v>1727.5070997870728</v>
      </c>
      <c r="BJ13" s="34">
        <v>1773.5038731545174</v>
      </c>
      <c r="BK13" s="34">
        <v>1770.6432086500474</v>
      </c>
      <c r="BL13" s="34">
        <v>1823.9029218514293</v>
      </c>
      <c r="BM13" s="34">
        <v>1823.2978624258149</v>
      </c>
      <c r="BN13" s="34">
        <v>1855.2619744099045</v>
      </c>
      <c r="BO13" s="34">
        <v>1852.9949745456925</v>
      </c>
      <c r="BP13" s="34">
        <v>1866.6689163506028</v>
      </c>
      <c r="BQ13" s="34">
        <v>1863.9230769230769</v>
      </c>
      <c r="BR13" s="34">
        <v>1869.9172024812783</v>
      </c>
      <c r="BS13" s="34">
        <v>1866.9848162621008</v>
      </c>
      <c r="BT13" s="34">
        <v>1864.6844623658928</v>
      </c>
      <c r="BU13" s="34">
        <v>1861.8719747046127</v>
      </c>
      <c r="BV13" s="34">
        <v>1875.1058385101285</v>
      </c>
      <c r="BW13" s="34">
        <v>1872.6909888686464</v>
      </c>
      <c r="BX13" s="34">
        <v>1886.4737936582947</v>
      </c>
      <c r="BY13" s="34">
        <v>1883.9762099902628</v>
      </c>
      <c r="BZ13" s="83">
        <f t="shared" si="0"/>
        <v>-1.3239429439348427E-3</v>
      </c>
      <c r="CA13" s="84">
        <f t="shared" si="1"/>
        <v>1.659506804408073E-3</v>
      </c>
      <c r="CB13" s="23"/>
      <c r="CC13" s="81"/>
      <c r="CD13" s="81"/>
      <c r="CE13" s="81"/>
      <c r="CF13" s="81"/>
      <c r="CG13" s="81"/>
      <c r="CH13" s="81"/>
      <c r="CI13" s="81"/>
      <c r="CJ13" s="81"/>
      <c r="CK13" s="81"/>
    </row>
    <row r="14" spans="1:90" s="22" customFormat="1" ht="16.5" customHeight="1" x14ac:dyDescent="0.2">
      <c r="A14" s="6" t="s">
        <v>0</v>
      </c>
      <c r="B14" s="6" t="s">
        <v>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89"/>
      <c r="CB14" s="9"/>
      <c r="CC14" s="81"/>
      <c r="CD14" s="81"/>
      <c r="CE14" s="81"/>
      <c r="CF14" s="81"/>
      <c r="CG14" s="81"/>
      <c r="CH14" s="81"/>
      <c r="CI14" s="81"/>
      <c r="CJ14" s="81"/>
      <c r="CK14" s="81"/>
    </row>
    <row r="15" spans="1:90" ht="12" customHeight="1" x14ac:dyDescent="0.2">
      <c r="A15" s="11" t="s">
        <v>19</v>
      </c>
      <c r="B15" s="11" t="s">
        <v>10</v>
      </c>
      <c r="C15" s="56" t="e">
        <v>#VALUE!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321519</v>
      </c>
      <c r="AE15" s="57">
        <v>326278</v>
      </c>
      <c r="AF15" s="57">
        <v>326923</v>
      </c>
      <c r="AG15" s="57">
        <v>332959</v>
      </c>
      <c r="AH15" s="57">
        <v>340134</v>
      </c>
      <c r="AI15" s="57">
        <v>345425</v>
      </c>
      <c r="AJ15" s="57">
        <v>347504</v>
      </c>
      <c r="AK15" s="57">
        <v>349957</v>
      </c>
      <c r="AL15" s="57">
        <v>351324</v>
      </c>
      <c r="AM15" s="57">
        <v>353768</v>
      </c>
      <c r="AN15" s="57">
        <v>356984</v>
      </c>
      <c r="AO15" s="57">
        <v>362816</v>
      </c>
      <c r="AP15" s="57">
        <v>369440</v>
      </c>
      <c r="AQ15" s="57">
        <v>374627</v>
      </c>
      <c r="AR15" s="57">
        <v>379604</v>
      </c>
      <c r="AS15" s="57">
        <v>382964</v>
      </c>
      <c r="AT15" s="57">
        <v>387825</v>
      </c>
      <c r="AU15" s="57">
        <v>392453</v>
      </c>
      <c r="AV15" s="57">
        <v>397620</v>
      </c>
      <c r="AW15" s="4">
        <v>406075</v>
      </c>
      <c r="AX15" s="4">
        <v>412612</v>
      </c>
      <c r="AY15" s="4">
        <v>418778</v>
      </c>
      <c r="AZ15" s="4">
        <v>424287</v>
      </c>
      <c r="BA15" s="4">
        <v>431387</v>
      </c>
      <c r="BB15" s="4">
        <v>439399</v>
      </c>
      <c r="BC15" s="4">
        <v>447348</v>
      </c>
      <c r="BD15" s="4">
        <v>456234</v>
      </c>
      <c r="BE15" s="4">
        <v>464058</v>
      </c>
      <c r="BF15" s="4">
        <v>471734</v>
      </c>
      <c r="BG15" s="4">
        <v>481562</v>
      </c>
      <c r="BH15" s="4">
        <v>490843</v>
      </c>
      <c r="BI15" s="4">
        <v>502915</v>
      </c>
      <c r="BJ15" s="4">
        <v>517977</v>
      </c>
      <c r="BK15" s="4">
        <v>534159</v>
      </c>
      <c r="BL15" s="4">
        <v>551663</v>
      </c>
      <c r="BM15" s="4">
        <v>568999</v>
      </c>
      <c r="BN15" s="4">
        <v>586944</v>
      </c>
      <c r="BO15" s="4">
        <v>604753</v>
      </c>
      <c r="BP15" s="4">
        <v>621982</v>
      </c>
      <c r="BQ15" s="4">
        <v>638712</v>
      </c>
      <c r="BR15" s="4">
        <v>653540</v>
      </c>
      <c r="BS15" s="4">
        <v>669020</v>
      </c>
      <c r="BT15" s="4">
        <v>683410</v>
      </c>
      <c r="BU15" s="4">
        <v>697586</v>
      </c>
      <c r="BV15" s="4">
        <v>712592</v>
      </c>
      <c r="BW15" s="4">
        <v>726679</v>
      </c>
      <c r="BX15" s="4">
        <v>740779</v>
      </c>
      <c r="BY15" s="4">
        <v>755864</v>
      </c>
      <c r="BZ15" s="23">
        <f t="shared" si="0"/>
        <v>2.0363698214987194E-2</v>
      </c>
      <c r="CA15" s="85">
        <f t="shared" si="1"/>
        <v>2.255473244021422E-2</v>
      </c>
      <c r="CC15" s="23"/>
      <c r="CD15" s="23"/>
    </row>
    <row r="16" spans="1:90" ht="12" customHeight="1" x14ac:dyDescent="0.2">
      <c r="A16" s="11" t="s">
        <v>24</v>
      </c>
      <c r="B16" s="11" t="s">
        <v>11</v>
      </c>
      <c r="C16" s="58" t="e">
        <v>#VALUE!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>
        <v>694.99780728355086</v>
      </c>
      <c r="AE16" s="34">
        <v>700.57588927233826</v>
      </c>
      <c r="AF16" s="34">
        <v>739.60535049537657</v>
      </c>
      <c r="AG16" s="34">
        <v>743.88738553395467</v>
      </c>
      <c r="AH16" s="34">
        <v>748.73138233754935</v>
      </c>
      <c r="AI16" s="34">
        <v>791.48006079467325</v>
      </c>
      <c r="AJ16" s="34">
        <v>797.96491551176393</v>
      </c>
      <c r="AK16" s="34">
        <v>901.63362927445371</v>
      </c>
      <c r="AL16" s="34">
        <v>903.46375425533131</v>
      </c>
      <c r="AM16" s="34">
        <v>1007.5487325026571</v>
      </c>
      <c r="AN16" s="34">
        <v>1009.1404656791341</v>
      </c>
      <c r="AO16" s="34">
        <v>1054.5882761509965</v>
      </c>
      <c r="AP16" s="34">
        <v>1055.8751082719791</v>
      </c>
      <c r="AQ16" s="34">
        <v>1101.2353621068423</v>
      </c>
      <c r="AR16" s="34">
        <v>1102.4567707400342</v>
      </c>
      <c r="AS16" s="34">
        <v>1177.1001974075891</v>
      </c>
      <c r="AT16" s="34">
        <v>1178.0674273190227</v>
      </c>
      <c r="AU16" s="34">
        <v>1325.8135369076042</v>
      </c>
      <c r="AV16" s="34">
        <v>1407.04189930084</v>
      </c>
      <c r="AW16" s="34">
        <v>1407.0400147755956</v>
      </c>
      <c r="AX16" s="34">
        <v>1452.145095149923</v>
      </c>
      <c r="AY16" s="34">
        <v>1453.0171021400361</v>
      </c>
      <c r="AZ16" s="34">
        <v>1495.2219959602817</v>
      </c>
      <c r="BA16" s="34">
        <v>1500.5427655446269</v>
      </c>
      <c r="BB16" s="34">
        <v>1520.9330039440238</v>
      </c>
      <c r="BC16" s="34">
        <v>1525.8498976188559</v>
      </c>
      <c r="BD16" s="34">
        <v>1596.1114581552449</v>
      </c>
      <c r="BE16" s="34">
        <v>1598.0985350969061</v>
      </c>
      <c r="BF16" s="34">
        <v>1637.6101658985785</v>
      </c>
      <c r="BG16" s="34">
        <v>1637.7076804232893</v>
      </c>
      <c r="BH16" s="34">
        <v>1675.4515965390153</v>
      </c>
      <c r="BI16" s="34">
        <v>1677.0962667647614</v>
      </c>
      <c r="BJ16" s="34">
        <v>1724.6138148991172</v>
      </c>
      <c r="BK16" s="34">
        <v>1724.9144468220136</v>
      </c>
      <c r="BL16" s="34">
        <v>1780.0396890855468</v>
      </c>
      <c r="BM16" s="34">
        <v>1782.0277434582488</v>
      </c>
      <c r="BN16" s="34">
        <v>1817.1982420810164</v>
      </c>
      <c r="BO16" s="34">
        <v>1817.4529783233816</v>
      </c>
      <c r="BP16" s="34">
        <v>1832.5803528076376</v>
      </c>
      <c r="BQ16" s="34">
        <v>1831.9805640100703</v>
      </c>
      <c r="BR16" s="34">
        <v>1839.4465296691862</v>
      </c>
      <c r="BS16" s="34">
        <v>1838.4103225613585</v>
      </c>
      <c r="BT16" s="34">
        <v>1837.2580295869243</v>
      </c>
      <c r="BU16" s="34">
        <v>1836.000004300545</v>
      </c>
      <c r="BV16" s="34">
        <v>1850.2241029930171</v>
      </c>
      <c r="BW16" s="34">
        <v>1848.6149427739072</v>
      </c>
      <c r="BX16" s="34">
        <v>1863.3894872829815</v>
      </c>
      <c r="BY16" s="34">
        <v>1862.4451687075982</v>
      </c>
      <c r="BZ16" s="23">
        <f>(BY16-BX16)/ABS(BX16)</f>
        <v>-5.0677466081455985E-4</v>
      </c>
      <c r="CA16" s="85">
        <f t="shared" si="1"/>
        <v>2.4484097467361021E-3</v>
      </c>
      <c r="CB16" s="23"/>
      <c r="CC16" s="23"/>
      <c r="CD16" s="23"/>
    </row>
    <row r="17" spans="1:88" s="22" customFormat="1" ht="16.5" customHeight="1" x14ac:dyDescent="0.2">
      <c r="A17" s="10" t="s">
        <v>20</v>
      </c>
      <c r="B17" s="10" t="s">
        <v>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89"/>
      <c r="CB17" s="23"/>
      <c r="CC17" s="23"/>
      <c r="CD17" s="23"/>
      <c r="CE17" s="3"/>
      <c r="CF17" s="3"/>
      <c r="CG17" s="3"/>
      <c r="CH17" s="3"/>
      <c r="CI17" s="3"/>
      <c r="CJ17" s="3"/>
    </row>
    <row r="18" spans="1:88" ht="12" customHeight="1" x14ac:dyDescent="0.2">
      <c r="A18" s="13" t="s">
        <v>19</v>
      </c>
      <c r="B18" s="13" t="s">
        <v>12</v>
      </c>
      <c r="C18" s="61" t="e">
        <v>#VALUE!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>
        <v>905391</v>
      </c>
      <c r="AE18" s="37">
        <v>917302</v>
      </c>
      <c r="AF18" s="37">
        <v>920567</v>
      </c>
      <c r="AG18" s="37">
        <v>932438</v>
      </c>
      <c r="AH18" s="37">
        <v>946394</v>
      </c>
      <c r="AI18" s="37">
        <v>949039</v>
      </c>
      <c r="AJ18" s="37">
        <v>949600</v>
      </c>
      <c r="AK18" s="37">
        <v>958825</v>
      </c>
      <c r="AL18" s="37">
        <v>969494</v>
      </c>
      <c r="AM18" s="37">
        <v>981473</v>
      </c>
      <c r="AN18" s="37">
        <v>993228</v>
      </c>
      <c r="AO18" s="37">
        <v>1008594</v>
      </c>
      <c r="AP18" s="37">
        <v>1024462</v>
      </c>
      <c r="AQ18" s="37">
        <v>1038699</v>
      </c>
      <c r="AR18" s="37">
        <v>1052414</v>
      </c>
      <c r="AS18" s="37">
        <v>1061507</v>
      </c>
      <c r="AT18" s="37">
        <v>1074633</v>
      </c>
      <c r="AU18" s="37">
        <v>1086247</v>
      </c>
      <c r="AV18" s="37">
        <v>1099644</v>
      </c>
      <c r="AW18" s="37">
        <f>AW12+AW15</f>
        <v>1124831</v>
      </c>
      <c r="AX18" s="37">
        <f t="shared" ref="AX18:BR18" si="2">AX12+AX15</f>
        <v>1138326</v>
      </c>
      <c r="AY18" s="37">
        <f t="shared" si="2"/>
        <v>1150300</v>
      </c>
      <c r="AZ18" s="37">
        <f t="shared" si="2"/>
        <v>1158106</v>
      </c>
      <c r="BA18" s="37">
        <f t="shared" si="2"/>
        <v>1172923</v>
      </c>
      <c r="BB18" s="37">
        <f t="shared" si="2"/>
        <v>1186771</v>
      </c>
      <c r="BC18" s="38">
        <f>BC12+BC15</f>
        <v>1200583</v>
      </c>
      <c r="BD18" s="38">
        <f t="shared" si="2"/>
        <v>1190934</v>
      </c>
      <c r="BE18" s="38">
        <f t="shared" si="2"/>
        <v>1201338</v>
      </c>
      <c r="BF18" s="38">
        <f t="shared" si="2"/>
        <v>1215584</v>
      </c>
      <c r="BG18" s="38">
        <f t="shared" si="2"/>
        <v>1234451</v>
      </c>
      <c r="BH18" s="38">
        <f t="shared" si="2"/>
        <v>1229275</v>
      </c>
      <c r="BI18" s="38">
        <f t="shared" si="2"/>
        <v>1251529</v>
      </c>
      <c r="BJ18" s="38">
        <f t="shared" si="2"/>
        <v>1280921</v>
      </c>
      <c r="BK18" s="38">
        <f t="shared" si="2"/>
        <v>1313253</v>
      </c>
      <c r="BL18" s="38">
        <f t="shared" si="2"/>
        <v>1345817</v>
      </c>
      <c r="BM18" s="38">
        <f t="shared" si="2"/>
        <v>1373743</v>
      </c>
      <c r="BN18" s="38">
        <f t="shared" si="2"/>
        <v>1398508</v>
      </c>
      <c r="BO18" s="38">
        <f t="shared" si="2"/>
        <v>1430350</v>
      </c>
      <c r="BP18" s="38">
        <f t="shared" si="2"/>
        <v>1461211</v>
      </c>
      <c r="BQ18" s="38">
        <f t="shared" si="2"/>
        <v>1492747</v>
      </c>
      <c r="BR18" s="38">
        <f t="shared" si="2"/>
        <v>1518578</v>
      </c>
      <c r="BS18" s="38">
        <f t="shared" ref="BS18:BX18" si="3">BS12+BS15</f>
        <v>1548316</v>
      </c>
      <c r="BT18" s="38">
        <f t="shared" si="3"/>
        <v>1574955</v>
      </c>
      <c r="BU18" s="38">
        <f t="shared" si="3"/>
        <v>1602415</v>
      </c>
      <c r="BV18" s="38">
        <f t="shared" si="3"/>
        <v>1631114</v>
      </c>
      <c r="BW18" s="38">
        <f t="shared" si="3"/>
        <v>1659270</v>
      </c>
      <c r="BX18" s="38">
        <f t="shared" si="3"/>
        <v>1686676</v>
      </c>
      <c r="BY18" s="38">
        <f t="shared" ref="BY18" si="4">BY12+BY15</f>
        <v>1716099</v>
      </c>
      <c r="BZ18" s="90">
        <f t="shared" si="0"/>
        <v>1.7444369873052087E-2</v>
      </c>
      <c r="CA18" s="91">
        <f t="shared" si="1"/>
        <v>1.8380328727704676E-2</v>
      </c>
    </row>
    <row r="19" spans="1:88" ht="12" customHeight="1" thickBot="1" x14ac:dyDescent="0.25">
      <c r="A19" s="13" t="s">
        <v>24</v>
      </c>
      <c r="B19" s="13" t="s">
        <v>11</v>
      </c>
      <c r="C19" s="61" t="e">
        <v>#VALUE!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>
        <v>686.41724956400049</v>
      </c>
      <c r="AE19" s="37">
        <v>693.63088710152158</v>
      </c>
      <c r="AF19" s="37">
        <v>734.24965265971946</v>
      </c>
      <c r="AG19" s="37">
        <v>740.24010175475473</v>
      </c>
      <c r="AH19" s="37">
        <v>746.09729140294633</v>
      </c>
      <c r="AI19" s="37">
        <v>788.04453768496342</v>
      </c>
      <c r="AJ19" s="37">
        <v>794.36078348778437</v>
      </c>
      <c r="AK19" s="37">
        <v>899.48739342424324</v>
      </c>
      <c r="AL19" s="37">
        <v>903.38774659770968</v>
      </c>
      <c r="AM19" s="37">
        <v>1009.7557446817182</v>
      </c>
      <c r="AN19" s="37">
        <v>1013.5970794218447</v>
      </c>
      <c r="AO19" s="37">
        <v>1061.4776609815249</v>
      </c>
      <c r="AP19" s="37">
        <v>1065.0224215246637</v>
      </c>
      <c r="AQ19" s="37">
        <v>1112.7930228102655</v>
      </c>
      <c r="AR19" s="37">
        <v>1116.10924978193</v>
      </c>
      <c r="AS19" s="37">
        <v>1193.9949524590982</v>
      </c>
      <c r="AT19" s="37">
        <v>1197.3408596237041</v>
      </c>
      <c r="AU19" s="37">
        <v>1349.7814033088239</v>
      </c>
      <c r="AV19" s="37">
        <v>1436.7440735365265</v>
      </c>
      <c r="AW19" s="37">
        <v>1442.4679094015009</v>
      </c>
      <c r="AX19" s="37">
        <v>1491.164578512658</v>
      </c>
      <c r="AY19" s="37">
        <v>1493.3107337216379</v>
      </c>
      <c r="AZ19" s="37">
        <v>1536.365794668191</v>
      </c>
      <c r="BA19" s="37">
        <v>1541.3378448542658</v>
      </c>
      <c r="BB19" s="37">
        <v>1561.8178814615458</v>
      </c>
      <c r="BC19" s="37">
        <v>1565.9074349711766</v>
      </c>
      <c r="BD19" s="37">
        <v>1631.4473522462204</v>
      </c>
      <c r="BE19" s="37">
        <v>1632.8117041165767</v>
      </c>
      <c r="BF19" s="37">
        <v>1672.4599682128096</v>
      </c>
      <c r="BG19" s="37">
        <v>1672.1291626804143</v>
      </c>
      <c r="BH19" s="37">
        <v>1707.6682174452421</v>
      </c>
      <c r="BI19" s="37">
        <v>1707.2499870158822</v>
      </c>
      <c r="BJ19" s="37">
        <v>1753.7337813963547</v>
      </c>
      <c r="BK19" s="37">
        <v>1752.0432666059016</v>
      </c>
      <c r="BL19" s="37">
        <v>1805.9229716967463</v>
      </c>
      <c r="BM19" s="37">
        <v>1806.2037215112289</v>
      </c>
      <c r="BN19" s="37">
        <v>1839.2868928887071</v>
      </c>
      <c r="BO19" s="37">
        <v>1837.9677931974691</v>
      </c>
      <c r="BP19" s="37">
        <v>1852.1587101383716</v>
      </c>
      <c r="BQ19" s="37">
        <v>1850.2556126389804</v>
      </c>
      <c r="BR19" s="37">
        <v>1856.8037479800182</v>
      </c>
      <c r="BS19" s="37">
        <v>1854.6379130616747</v>
      </c>
      <c r="BT19" s="37">
        <v>1852.7834884171293</v>
      </c>
      <c r="BU19" s="37">
        <v>1850.6090220074075</v>
      </c>
      <c r="BV19" s="37">
        <v>1864.2356444736542</v>
      </c>
      <c r="BW19" s="37">
        <v>1862.1468597636308</v>
      </c>
      <c r="BX19" s="37">
        <v>1876.3352908323825</v>
      </c>
      <c r="BY19" s="37">
        <v>1874.4927600330752</v>
      </c>
      <c r="BZ19" s="90">
        <f t="shared" si="0"/>
        <v>-9.8198376820481971E-4</v>
      </c>
      <c r="CA19" s="91">
        <f t="shared" si="1"/>
        <v>1.9696966894242607E-3</v>
      </c>
    </row>
    <row r="20" spans="1:88" ht="36" customHeight="1" x14ac:dyDescent="0.25">
      <c r="A20" s="50" t="s">
        <v>71</v>
      </c>
      <c r="B20" s="50" t="s">
        <v>72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4"/>
      <c r="AW20" s="64"/>
      <c r="AX20" s="40"/>
      <c r="AY20" s="40"/>
      <c r="AZ20" s="40"/>
      <c r="BA20" s="40"/>
      <c r="BB20" s="40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92"/>
    </row>
    <row r="21" spans="1:88" s="22" customFormat="1" ht="16.5" customHeight="1" x14ac:dyDescent="0.2">
      <c r="A21" s="6" t="s">
        <v>25</v>
      </c>
      <c r="B21" s="6" t="s">
        <v>13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2"/>
      <c r="AY21" s="42"/>
      <c r="AZ21" s="42"/>
      <c r="BA21" s="42"/>
      <c r="BB21" s="42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93"/>
      <c r="CA21" s="94"/>
      <c r="CB21" s="3"/>
      <c r="CC21" s="18"/>
      <c r="CD21" s="18"/>
      <c r="CE21" s="3"/>
      <c r="CF21" s="3"/>
      <c r="CG21" s="3"/>
      <c r="CH21" s="3"/>
      <c r="CI21" s="3"/>
      <c r="CJ21" s="3"/>
    </row>
    <row r="22" spans="1:88" ht="12" customHeight="1" x14ac:dyDescent="0.2">
      <c r="A22" s="11" t="s">
        <v>19</v>
      </c>
      <c r="B22" s="6" t="s">
        <v>9</v>
      </c>
      <c r="C22" s="66" t="e">
        <v>#VALUE!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>
        <v>54922</v>
      </c>
      <c r="AE22" s="4">
        <v>54282</v>
      </c>
      <c r="AF22" s="4">
        <v>52328</v>
      </c>
      <c r="AG22" s="4">
        <v>52542</v>
      </c>
      <c r="AH22" s="4">
        <v>54391</v>
      </c>
      <c r="AI22" s="4">
        <v>54967</v>
      </c>
      <c r="AJ22" s="4">
        <v>55701</v>
      </c>
      <c r="AK22" s="4">
        <v>55983</v>
      </c>
      <c r="AL22" s="4">
        <v>55895</v>
      </c>
      <c r="AM22" s="4">
        <v>55305</v>
      </c>
      <c r="AN22" s="4">
        <v>54909</v>
      </c>
      <c r="AO22" s="4">
        <v>54332</v>
      </c>
      <c r="AP22" s="4">
        <v>53646</v>
      </c>
      <c r="AQ22" s="4">
        <v>52922</v>
      </c>
      <c r="AR22" s="4">
        <v>51972</v>
      </c>
      <c r="AS22" s="4">
        <v>51190</v>
      </c>
      <c r="AT22" s="4">
        <v>50219</v>
      </c>
      <c r="AU22" s="4">
        <v>49601</v>
      </c>
      <c r="AV22" s="4">
        <v>48645</v>
      </c>
      <c r="AW22" s="4">
        <v>46946</v>
      </c>
      <c r="AX22" s="4">
        <v>46026</v>
      </c>
      <c r="AY22" s="4">
        <v>45114</v>
      </c>
      <c r="AZ22" s="4">
        <v>45320</v>
      </c>
      <c r="BA22" s="4">
        <v>45588</v>
      </c>
      <c r="BB22" s="4">
        <v>45649</v>
      </c>
      <c r="BC22" s="4">
        <v>45495</v>
      </c>
      <c r="BD22" s="4">
        <v>48765</v>
      </c>
      <c r="BE22" s="4">
        <v>48779</v>
      </c>
      <c r="BF22" s="4">
        <v>48568</v>
      </c>
      <c r="BG22" s="4">
        <v>48375</v>
      </c>
      <c r="BH22" s="4">
        <v>51596</v>
      </c>
      <c r="BI22" s="4">
        <v>51450</v>
      </c>
      <c r="BJ22" s="4">
        <v>51173</v>
      </c>
      <c r="BK22" s="4">
        <v>50620</v>
      </c>
      <c r="BL22" s="4">
        <v>50049</v>
      </c>
      <c r="BM22" s="4">
        <v>49644</v>
      </c>
      <c r="BN22" s="4">
        <v>49400</v>
      </c>
      <c r="BO22" s="4">
        <v>48765</v>
      </c>
      <c r="BP22" s="4">
        <v>48650</v>
      </c>
      <c r="BQ22" s="4">
        <v>48447</v>
      </c>
      <c r="BR22" s="4">
        <v>48467</v>
      </c>
      <c r="BS22" s="4">
        <v>48239</v>
      </c>
      <c r="BT22" s="4">
        <v>48064</v>
      </c>
      <c r="BU22" s="4">
        <v>47943</v>
      </c>
      <c r="BV22" s="4">
        <v>47787</v>
      </c>
      <c r="BW22" s="4">
        <v>47387</v>
      </c>
      <c r="BX22" s="4">
        <v>47551</v>
      </c>
      <c r="BY22" s="4">
        <v>47363</v>
      </c>
      <c r="BZ22" s="23">
        <f t="shared" si="0"/>
        <v>-3.9536497655149206E-3</v>
      </c>
      <c r="CA22" s="85">
        <f t="shared" si="1"/>
        <v>-2.9129001755839878E-3</v>
      </c>
      <c r="CC22" s="24"/>
      <c r="CD22" s="24"/>
    </row>
    <row r="23" spans="1:88" ht="12" customHeight="1" x14ac:dyDescent="0.2">
      <c r="A23" s="11" t="s">
        <v>24</v>
      </c>
      <c r="B23" s="11" t="s">
        <v>11</v>
      </c>
      <c r="C23" s="32" t="e">
        <v>#VALUE!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>
        <v>695.49542988237863</v>
      </c>
      <c r="AE23" s="24">
        <v>701.28219299215209</v>
      </c>
      <c r="AF23" s="24">
        <v>743.54074300565662</v>
      </c>
      <c r="AG23" s="24">
        <v>747.30691637166456</v>
      </c>
      <c r="AH23" s="24">
        <v>749.14967549778453</v>
      </c>
      <c r="AI23" s="24">
        <v>785.38031910055122</v>
      </c>
      <c r="AJ23" s="24">
        <v>786.55679431248996</v>
      </c>
      <c r="AK23" s="24">
        <v>887.0014111426683</v>
      </c>
      <c r="AL23" s="24">
        <v>887.37811968870199</v>
      </c>
      <c r="AM23" s="24">
        <v>988.59054335051076</v>
      </c>
      <c r="AN23" s="24">
        <v>989.03640568941341</v>
      </c>
      <c r="AO23" s="24">
        <v>1031.8780828977399</v>
      </c>
      <c r="AP23" s="24">
        <v>1032.2857249375536</v>
      </c>
      <c r="AQ23" s="24">
        <v>1075.6018291069877</v>
      </c>
      <c r="AR23" s="24">
        <v>1075.6368813976758</v>
      </c>
      <c r="AS23" s="24">
        <v>1148.251611642899</v>
      </c>
      <c r="AT23" s="24">
        <v>1148.1112726258987</v>
      </c>
      <c r="AU23" s="24">
        <v>1290.7602669301023</v>
      </c>
      <c r="AV23" s="24">
        <v>1361.1676431287901</v>
      </c>
      <c r="AW23" s="24">
        <v>1365</v>
      </c>
      <c r="AX23" s="24">
        <v>1408</v>
      </c>
      <c r="AY23" s="24">
        <v>1407</v>
      </c>
      <c r="AZ23" s="24">
        <v>1435</v>
      </c>
      <c r="BA23" s="24">
        <v>1431</v>
      </c>
      <c r="BB23" s="24">
        <v>1442</v>
      </c>
      <c r="BC23" s="24">
        <v>1438.7210682492582</v>
      </c>
      <c r="BD23" s="24">
        <v>1472.553224648826</v>
      </c>
      <c r="BE23" s="24">
        <v>1470.9124418294757</v>
      </c>
      <c r="BF23" s="24">
        <v>1503.4671800362378</v>
      </c>
      <c r="BG23" s="24">
        <v>1499.8745012919896</v>
      </c>
      <c r="BH23" s="24">
        <v>1526.699027056361</v>
      </c>
      <c r="BI23" s="24">
        <v>1521.9698542274052</v>
      </c>
      <c r="BJ23" s="24">
        <v>1558.9004357766792</v>
      </c>
      <c r="BK23" s="24">
        <v>1555.1547609640459</v>
      </c>
      <c r="BL23" s="24">
        <v>1598.1031788846931</v>
      </c>
      <c r="BM23" s="24">
        <v>1591.2332809604379</v>
      </c>
      <c r="BN23" s="24">
        <v>1611.7140572816515</v>
      </c>
      <c r="BO23" s="24">
        <v>1605.2102435823831</v>
      </c>
      <c r="BP23" s="24">
        <v>1611.4084098896355</v>
      </c>
      <c r="BQ23" s="24">
        <v>1604.8470238586642</v>
      </c>
      <c r="BR23" s="24">
        <v>1606.0790847380692</v>
      </c>
      <c r="BS23" s="24">
        <v>1600.3692862621531</v>
      </c>
      <c r="BT23" s="24">
        <v>1595.095622503329</v>
      </c>
      <c r="BU23" s="24">
        <v>1588.9720501428781</v>
      </c>
      <c r="BV23" s="24">
        <v>1598.5314625316512</v>
      </c>
      <c r="BW23" s="24">
        <v>1594.2902061746893</v>
      </c>
      <c r="BX23" s="24">
        <v>1600.3522533700661</v>
      </c>
      <c r="BY23" s="24">
        <v>1595.5041488081413</v>
      </c>
      <c r="BZ23" s="23">
        <f t="shared" si="0"/>
        <v>-3.0293984038298962E-3</v>
      </c>
      <c r="CA23" s="85">
        <f t="shared" si="1"/>
        <v>-6.0631350144990659E-4</v>
      </c>
    </row>
    <row r="24" spans="1:88" s="22" customFormat="1" ht="16.5" customHeight="1" x14ac:dyDescent="0.2">
      <c r="A24" s="6" t="s">
        <v>26</v>
      </c>
      <c r="B24" s="6" t="s">
        <v>14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93"/>
      <c r="CA24" s="94"/>
      <c r="CB24" s="3"/>
      <c r="CC24" s="18"/>
      <c r="CD24" s="18"/>
      <c r="CE24" s="3"/>
      <c r="CF24" s="3"/>
      <c r="CG24" s="3"/>
      <c r="CH24" s="3"/>
      <c r="CI24" s="3"/>
      <c r="CJ24" s="3"/>
    </row>
    <row r="25" spans="1:88" ht="12" customHeight="1" x14ac:dyDescent="0.2">
      <c r="A25" s="11" t="s">
        <v>19</v>
      </c>
      <c r="B25" s="6" t="s">
        <v>10</v>
      </c>
      <c r="C25" s="66" t="s">
        <v>73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 t="s">
        <v>4</v>
      </c>
      <c r="AE25" s="4" t="s">
        <v>4</v>
      </c>
      <c r="AF25" s="4" t="s">
        <v>4</v>
      </c>
      <c r="AG25" s="4" t="s">
        <v>4</v>
      </c>
      <c r="AH25" s="4" t="s">
        <v>4</v>
      </c>
      <c r="AI25" s="4" t="s">
        <v>4</v>
      </c>
      <c r="AJ25" s="4" t="s">
        <v>4</v>
      </c>
      <c r="AK25" s="4" t="s">
        <v>4</v>
      </c>
      <c r="AL25" s="4" t="s">
        <v>4</v>
      </c>
      <c r="AM25" s="4" t="s">
        <v>4</v>
      </c>
      <c r="AN25" s="4" t="s">
        <v>4</v>
      </c>
      <c r="AO25" s="4" t="s">
        <v>4</v>
      </c>
      <c r="AP25" s="4" t="s">
        <v>4</v>
      </c>
      <c r="AQ25" s="4" t="s">
        <v>4</v>
      </c>
      <c r="AR25" s="4" t="s">
        <v>4</v>
      </c>
      <c r="AS25" s="4" t="s">
        <v>4</v>
      </c>
      <c r="AT25" s="4" t="s">
        <v>4</v>
      </c>
      <c r="AU25" s="4" t="s">
        <v>4</v>
      </c>
      <c r="AV25" s="4" t="s">
        <v>4</v>
      </c>
      <c r="AW25" s="4" t="s">
        <v>4</v>
      </c>
      <c r="AX25" s="4" t="s">
        <v>4</v>
      </c>
      <c r="AY25" s="4" t="s">
        <v>4</v>
      </c>
      <c r="AZ25" s="4" t="e">
        <v>#VALUE!</v>
      </c>
      <c r="BA25" s="4">
        <v>1887</v>
      </c>
      <c r="BB25" s="4">
        <v>1986</v>
      </c>
      <c r="BC25" s="4">
        <v>2030</v>
      </c>
      <c r="BD25" s="4">
        <v>2039</v>
      </c>
      <c r="BE25" s="4">
        <v>2093</v>
      </c>
      <c r="BF25" s="4">
        <v>2074</v>
      </c>
      <c r="BG25" s="4">
        <v>2101</v>
      </c>
      <c r="BH25" s="4">
        <v>2072</v>
      </c>
      <c r="BI25" s="4">
        <v>2098</v>
      </c>
      <c r="BJ25" s="4">
        <v>2025</v>
      </c>
      <c r="BK25" s="4">
        <v>1987</v>
      </c>
      <c r="BL25" s="4">
        <v>1948</v>
      </c>
      <c r="BM25" s="4">
        <v>1901</v>
      </c>
      <c r="BN25" s="4">
        <v>1909</v>
      </c>
      <c r="BO25" s="4">
        <v>1816</v>
      </c>
      <c r="BP25" s="4">
        <v>1800</v>
      </c>
      <c r="BQ25" s="4">
        <v>1747</v>
      </c>
      <c r="BR25" s="4">
        <v>1725</v>
      </c>
      <c r="BS25" s="4">
        <v>1679</v>
      </c>
      <c r="BT25" s="4">
        <v>1640</v>
      </c>
      <c r="BU25" s="4">
        <v>1591</v>
      </c>
      <c r="BV25" s="4">
        <v>1594</v>
      </c>
      <c r="BW25" s="4">
        <v>1601</v>
      </c>
      <c r="BX25" s="4">
        <v>1583</v>
      </c>
      <c r="BY25" s="4">
        <v>1639</v>
      </c>
      <c r="BZ25" s="23">
        <f t="shared" si="0"/>
        <v>3.5375868603916616E-2</v>
      </c>
      <c r="CA25" s="85">
        <f t="shared" si="1"/>
        <v>-1.0202594833898848E-2</v>
      </c>
    </row>
    <row r="26" spans="1:88" ht="13.5" customHeight="1" x14ac:dyDescent="0.2">
      <c r="A26" s="11" t="s">
        <v>24</v>
      </c>
      <c r="B26" s="11" t="s">
        <v>11</v>
      </c>
      <c r="C26" s="66" t="e">
        <v>#VALUE!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 t="s">
        <v>4</v>
      </c>
      <c r="AE26" s="4" t="s">
        <v>4</v>
      </c>
      <c r="AF26" s="4" t="s">
        <v>4</v>
      </c>
      <c r="AG26" s="4" t="s">
        <v>4</v>
      </c>
      <c r="AH26" s="4" t="s">
        <v>4</v>
      </c>
      <c r="AI26" s="4" t="s">
        <v>4</v>
      </c>
      <c r="AJ26" s="4" t="s">
        <v>4</v>
      </c>
      <c r="AK26" s="4" t="s">
        <v>4</v>
      </c>
      <c r="AL26" s="4" t="s">
        <v>4</v>
      </c>
      <c r="AM26" s="4" t="s">
        <v>4</v>
      </c>
      <c r="AN26" s="4" t="s">
        <v>4</v>
      </c>
      <c r="AO26" s="4" t="s">
        <v>4</v>
      </c>
      <c r="AP26" s="4" t="s">
        <v>4</v>
      </c>
      <c r="AQ26" s="4" t="s">
        <v>4</v>
      </c>
      <c r="AR26" s="4" t="s">
        <v>4</v>
      </c>
      <c r="AS26" s="4" t="s">
        <v>4</v>
      </c>
      <c r="AT26" s="4" t="s">
        <v>4</v>
      </c>
      <c r="AU26" s="4" t="s">
        <v>4</v>
      </c>
      <c r="AV26" s="4" t="s">
        <v>4</v>
      </c>
      <c r="AW26" s="20" t="s">
        <v>4</v>
      </c>
      <c r="AX26" s="20" t="s">
        <v>4</v>
      </c>
      <c r="AY26" s="20" t="s">
        <v>4</v>
      </c>
      <c r="AZ26" s="20" t="e">
        <v>#VALUE!</v>
      </c>
      <c r="BA26" s="20">
        <v>1028.6073131955484</v>
      </c>
      <c r="BB26" s="20">
        <v>1050.9828801611279</v>
      </c>
      <c r="BC26" s="20">
        <v>1055.9433497536945</v>
      </c>
      <c r="BD26" s="20">
        <v>1092.7013241785189</v>
      </c>
      <c r="BE26" s="20">
        <v>1099.9827998088867</v>
      </c>
      <c r="BF26" s="20">
        <v>1130.937319189971</v>
      </c>
      <c r="BG26" s="20">
        <v>1133.351261304141</v>
      </c>
      <c r="BH26" s="20">
        <v>1158.9724903474903</v>
      </c>
      <c r="BI26" s="20">
        <v>1155.2826501429934</v>
      </c>
      <c r="BJ26" s="20">
        <v>1188.2088888888889</v>
      </c>
      <c r="BK26" s="20">
        <v>1195.9104177151485</v>
      </c>
      <c r="BL26" s="20">
        <v>1233.4496919917865</v>
      </c>
      <c r="BM26" s="20">
        <v>1237.5791688584954</v>
      </c>
      <c r="BN26" s="20">
        <v>1260.4929282346779</v>
      </c>
      <c r="BO26" s="20">
        <v>1264.8370044052863</v>
      </c>
      <c r="BP26" s="20">
        <v>1267.7272222222221</v>
      </c>
      <c r="BQ26" s="20">
        <v>1264.6279336004579</v>
      </c>
      <c r="BR26" s="20">
        <v>1275.193043478261</v>
      </c>
      <c r="BS26" s="20">
        <v>1274.4550327575937</v>
      </c>
      <c r="BT26" s="20">
        <v>1270.7189024390245</v>
      </c>
      <c r="BU26" s="20">
        <v>1278.541797611565</v>
      </c>
      <c r="BV26" s="20">
        <v>1289.2685069008783</v>
      </c>
      <c r="BW26" s="20">
        <v>1289.2473454091194</v>
      </c>
      <c r="BX26" s="20">
        <v>1301.0764371446619</v>
      </c>
      <c r="BY26" s="20">
        <v>1305.4923733984137</v>
      </c>
      <c r="BZ26" s="23">
        <f t="shared" si="0"/>
        <v>3.394063659659421E-3</v>
      </c>
      <c r="CA26" s="85">
        <f t="shared" si="1"/>
        <v>3.1687101451549626E-3</v>
      </c>
    </row>
    <row r="27" spans="1:88" ht="13.5" customHeight="1" outlineLevel="1" x14ac:dyDescent="0.2">
      <c r="A27" s="6" t="s">
        <v>21</v>
      </c>
      <c r="B27" s="6" t="s">
        <v>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23"/>
      <c r="CA27" s="85"/>
    </row>
    <row r="28" spans="1:88" ht="13.5" customHeight="1" outlineLevel="1" x14ac:dyDescent="0.2">
      <c r="A28" s="6" t="s">
        <v>19</v>
      </c>
      <c r="B28" s="6" t="s">
        <v>12</v>
      </c>
      <c r="C28" s="67" t="e">
        <v>#VALUE!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>
        <v>49083</v>
      </c>
      <c r="AE28" s="68">
        <v>48642</v>
      </c>
      <c r="AF28" s="68">
        <v>47880</v>
      </c>
      <c r="AG28" s="68">
        <v>46937</v>
      </c>
      <c r="AH28" s="68">
        <v>47590</v>
      </c>
      <c r="AI28" s="68">
        <v>46301</v>
      </c>
      <c r="AJ28" s="68">
        <v>45592</v>
      </c>
      <c r="AK28" s="68">
        <v>44411</v>
      </c>
      <c r="AL28" s="68">
        <v>43593</v>
      </c>
      <c r="AM28" s="68">
        <v>42302</v>
      </c>
      <c r="AN28" s="68">
        <v>40666</v>
      </c>
      <c r="AO28" s="68">
        <v>38853</v>
      </c>
      <c r="AP28" s="68">
        <v>36974</v>
      </c>
      <c r="AQ28" s="68">
        <v>35493</v>
      </c>
      <c r="AR28" s="68">
        <v>33707</v>
      </c>
      <c r="AS28" s="68">
        <v>32161</v>
      </c>
      <c r="AT28" s="68">
        <v>30878</v>
      </c>
      <c r="AU28" s="68">
        <v>30050</v>
      </c>
      <c r="AV28" s="68">
        <v>22023</v>
      </c>
      <c r="AW28" s="4">
        <v>21246</v>
      </c>
      <c r="AX28" s="4">
        <v>21432</v>
      </c>
      <c r="AY28" s="4">
        <v>21212</v>
      </c>
      <c r="AZ28" s="4">
        <v>21122</v>
      </c>
      <c r="BA28" s="4">
        <v>21367</v>
      </c>
      <c r="BB28" s="4">
        <v>21656</v>
      </c>
      <c r="BC28" s="4">
        <v>21632</v>
      </c>
      <c r="BD28" s="4">
        <v>21929</v>
      </c>
      <c r="BE28" s="4">
        <v>21804</v>
      </c>
      <c r="BF28" s="4">
        <v>21588</v>
      </c>
      <c r="BG28" s="4">
        <v>21676</v>
      </c>
      <c r="BH28" s="4">
        <v>21367</v>
      </c>
      <c r="BI28" s="4">
        <v>20892</v>
      </c>
      <c r="BJ28" s="4">
        <v>20563</v>
      </c>
      <c r="BK28" s="4">
        <v>20195</v>
      </c>
      <c r="BL28" s="4">
        <v>20072</v>
      </c>
      <c r="BM28" s="4">
        <v>19685</v>
      </c>
      <c r="BN28" s="4">
        <v>19168</v>
      </c>
      <c r="BO28" s="4">
        <v>18709</v>
      </c>
      <c r="BP28" s="4">
        <v>18321</v>
      </c>
      <c r="BQ28" s="4">
        <v>17932</v>
      </c>
      <c r="BR28" s="4">
        <v>17667</v>
      </c>
      <c r="BS28" s="4">
        <v>17177</v>
      </c>
      <c r="BT28" s="4">
        <v>16791</v>
      </c>
      <c r="BU28" s="4">
        <v>16400</v>
      </c>
      <c r="BV28" s="4">
        <v>16000</v>
      </c>
      <c r="BW28" s="4">
        <v>15807</v>
      </c>
      <c r="BX28" s="4">
        <v>15784</v>
      </c>
      <c r="BY28" s="4">
        <v>15308</v>
      </c>
      <c r="BZ28" s="23">
        <f t="shared" si="0"/>
        <v>-3.0157121135326915E-2</v>
      </c>
      <c r="CA28" s="85">
        <f t="shared" si="1"/>
        <v>-1.986299139860348E-2</v>
      </c>
    </row>
    <row r="29" spans="1:88" ht="13.5" customHeight="1" outlineLevel="1" x14ac:dyDescent="0.2">
      <c r="A29" s="11" t="s">
        <v>24</v>
      </c>
      <c r="B29" s="11" t="s">
        <v>11</v>
      </c>
      <c r="C29" s="69" t="e">
        <v>#VALUE!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>
        <v>323.30949615956644</v>
      </c>
      <c r="AE29" s="70">
        <v>325.93232186176556</v>
      </c>
      <c r="AF29" s="70">
        <v>343.54636591478697</v>
      </c>
      <c r="AG29" s="70">
        <v>345.33523659373202</v>
      </c>
      <c r="AH29" s="70">
        <v>345.8289556629544</v>
      </c>
      <c r="AI29" s="70">
        <v>360.61856115418675</v>
      </c>
      <c r="AJ29" s="70">
        <v>359.66836287067906</v>
      </c>
      <c r="AK29" s="70">
        <v>403.34601787845355</v>
      </c>
      <c r="AL29" s="70">
        <v>401.55529557497761</v>
      </c>
      <c r="AM29" s="70">
        <v>445.74724599309724</v>
      </c>
      <c r="AN29" s="70">
        <v>444.99090149018838</v>
      </c>
      <c r="AO29" s="70">
        <v>463.67075901474789</v>
      </c>
      <c r="AP29" s="70">
        <v>462.46010710228808</v>
      </c>
      <c r="AQ29" s="70">
        <v>479.81292085763391</v>
      </c>
      <c r="AR29" s="70">
        <v>432.75877414186965</v>
      </c>
      <c r="AS29" s="70">
        <v>458.90985976804205</v>
      </c>
      <c r="AT29" s="70">
        <v>456.57102143921236</v>
      </c>
      <c r="AU29" s="70">
        <v>511.88019966722129</v>
      </c>
      <c r="AV29" s="70">
        <v>660.44589747082591</v>
      </c>
      <c r="AW29" s="24">
        <v>650.72488939094421</v>
      </c>
      <c r="AX29" s="24">
        <v>672.14664986935418</v>
      </c>
      <c r="AY29" s="24">
        <v>670.6525551574581</v>
      </c>
      <c r="AZ29" s="24">
        <v>684.94385001420324</v>
      </c>
      <c r="BA29" s="24">
        <v>683.10839144475131</v>
      </c>
      <c r="BB29" s="24">
        <v>686.61576468415217</v>
      </c>
      <c r="BC29" s="24">
        <v>683.22693232248525</v>
      </c>
      <c r="BD29" s="24">
        <v>694.98139450043323</v>
      </c>
      <c r="BE29" s="24">
        <v>691.59392771968442</v>
      </c>
      <c r="BF29" s="24">
        <v>706.33662219751704</v>
      </c>
      <c r="BG29" s="24">
        <v>703.80517623177707</v>
      </c>
      <c r="BH29" s="24">
        <v>716.96663078579115</v>
      </c>
      <c r="BI29" s="24">
        <v>714.53977599080986</v>
      </c>
      <c r="BJ29" s="24">
        <v>731.4912707289792</v>
      </c>
      <c r="BK29" s="24">
        <v>728.99247338450107</v>
      </c>
      <c r="BL29" s="24">
        <v>749.00039856516537</v>
      </c>
      <c r="BM29" s="24">
        <v>744.89123698247408</v>
      </c>
      <c r="BN29" s="24">
        <v>753.4764190317195</v>
      </c>
      <c r="BO29" s="24">
        <v>749.64674755465285</v>
      </c>
      <c r="BP29" s="24">
        <v>751.39435620326401</v>
      </c>
      <c r="BQ29" s="24">
        <v>748.87513941556995</v>
      </c>
      <c r="BR29" s="24">
        <v>748.98720778853226</v>
      </c>
      <c r="BS29" s="24">
        <v>747.60377248646444</v>
      </c>
      <c r="BT29" s="24">
        <v>746.77017449824314</v>
      </c>
      <c r="BU29" s="24">
        <v>743.28829268292668</v>
      </c>
      <c r="BV29" s="24">
        <v>747.16343749999987</v>
      </c>
      <c r="BW29" s="24">
        <v>744.33934332890487</v>
      </c>
      <c r="BX29" s="24">
        <v>747.52730613279266</v>
      </c>
      <c r="BY29" s="24">
        <v>744.86203292396135</v>
      </c>
      <c r="BZ29" s="23">
        <f t="shared" si="0"/>
        <v>-3.5654526422849398E-3</v>
      </c>
      <c r="CA29" s="85">
        <f t="shared" si="1"/>
        <v>-6.4010322541119269E-4</v>
      </c>
    </row>
    <row r="30" spans="1:88" ht="13.5" customHeight="1" outlineLevel="1" x14ac:dyDescent="0.2">
      <c r="A30" s="6" t="s">
        <v>22</v>
      </c>
      <c r="B30" s="6" t="s">
        <v>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3"/>
      <c r="CA30" s="85"/>
    </row>
    <row r="31" spans="1:88" ht="13.5" customHeight="1" outlineLevel="1" x14ac:dyDescent="0.2">
      <c r="A31" s="6" t="s">
        <v>19</v>
      </c>
      <c r="B31" s="6" t="s">
        <v>12</v>
      </c>
      <c r="C31" s="67" t="s">
        <v>73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 t="s">
        <v>73</v>
      </c>
      <c r="AE31" s="68" t="s">
        <v>73</v>
      </c>
      <c r="AF31" s="68" t="s">
        <v>73</v>
      </c>
      <c r="AG31" s="68" t="s">
        <v>73</v>
      </c>
      <c r="AH31" s="68" t="s">
        <v>73</v>
      </c>
      <c r="AI31" s="68" t="s">
        <v>73</v>
      </c>
      <c r="AJ31" s="68" t="s">
        <v>73</v>
      </c>
      <c r="AK31" s="68" t="s">
        <v>73</v>
      </c>
      <c r="AL31" s="68" t="s">
        <v>73</v>
      </c>
      <c r="AM31" s="68" t="s">
        <v>73</v>
      </c>
      <c r="AN31" s="68" t="s">
        <v>73</v>
      </c>
      <c r="AO31" s="68" t="s">
        <v>73</v>
      </c>
      <c r="AP31" s="68" t="s">
        <v>73</v>
      </c>
      <c r="AQ31" s="68" t="s">
        <v>73</v>
      </c>
      <c r="AR31" s="68">
        <v>3129</v>
      </c>
      <c r="AS31" s="68">
        <v>3124</v>
      </c>
      <c r="AT31" s="68">
        <v>3053</v>
      </c>
      <c r="AU31" s="68">
        <v>3092</v>
      </c>
      <c r="AV31" s="68">
        <v>3284</v>
      </c>
      <c r="AW31" s="4">
        <v>6492</v>
      </c>
      <c r="AX31" s="4">
        <v>6819</v>
      </c>
      <c r="AY31" s="4">
        <v>6793</v>
      </c>
      <c r="AZ31" s="4">
        <v>6850</v>
      </c>
      <c r="BA31" s="4">
        <v>7196</v>
      </c>
      <c r="BB31" s="4">
        <v>7431</v>
      </c>
      <c r="BC31" s="4">
        <v>7429</v>
      </c>
      <c r="BD31" s="4">
        <v>7669</v>
      </c>
      <c r="BE31" s="4">
        <v>7644</v>
      </c>
      <c r="BF31" s="4">
        <v>7577</v>
      </c>
      <c r="BG31" s="4">
        <v>7620</v>
      </c>
      <c r="BH31" s="4">
        <v>7571</v>
      </c>
      <c r="BI31" s="4">
        <v>7638</v>
      </c>
      <c r="BJ31" s="4">
        <v>7563</v>
      </c>
      <c r="BK31" s="4">
        <v>7450</v>
      </c>
      <c r="BL31" s="4">
        <v>7325</v>
      </c>
      <c r="BM31" s="4">
        <v>7184</v>
      </c>
      <c r="BN31" s="4">
        <v>7128</v>
      </c>
      <c r="BO31" s="4">
        <v>6962</v>
      </c>
      <c r="BP31" s="4">
        <v>6772</v>
      </c>
      <c r="BQ31" s="4">
        <v>6663</v>
      </c>
      <c r="BR31" s="4">
        <v>6528</v>
      </c>
      <c r="BS31" s="4">
        <v>6336</v>
      </c>
      <c r="BT31" s="4">
        <v>6238</v>
      </c>
      <c r="BU31" s="4">
        <v>6080</v>
      </c>
      <c r="BV31" s="4">
        <v>5952</v>
      </c>
      <c r="BW31" s="4">
        <v>5856</v>
      </c>
      <c r="BX31" s="4">
        <v>5803</v>
      </c>
      <c r="BY31" s="4">
        <v>5698</v>
      </c>
      <c r="BZ31" s="23">
        <f t="shared" si="0"/>
        <v>-1.8094089264173704E-2</v>
      </c>
      <c r="CA31" s="85">
        <f t="shared" si="1"/>
        <v>-1.9835785296691277E-2</v>
      </c>
    </row>
    <row r="32" spans="1:88" ht="13.5" customHeight="1" outlineLevel="1" x14ac:dyDescent="0.2">
      <c r="A32" s="11" t="s">
        <v>24</v>
      </c>
      <c r="B32" s="6" t="s">
        <v>11</v>
      </c>
      <c r="C32" s="69" t="s">
        <v>73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 t="s">
        <v>73</v>
      </c>
      <c r="AE32" s="70" t="s">
        <v>73</v>
      </c>
      <c r="AF32" s="70" t="s">
        <v>73</v>
      </c>
      <c r="AG32" s="70" t="s">
        <v>73</v>
      </c>
      <c r="AH32" s="70" t="s">
        <v>73</v>
      </c>
      <c r="AI32" s="70" t="s">
        <v>73</v>
      </c>
      <c r="AJ32" s="70" t="s">
        <v>73</v>
      </c>
      <c r="AK32" s="70" t="s">
        <v>73</v>
      </c>
      <c r="AL32" s="70" t="s">
        <v>73</v>
      </c>
      <c r="AM32" s="70" t="s">
        <v>73</v>
      </c>
      <c r="AN32" s="70" t="s">
        <v>73</v>
      </c>
      <c r="AO32" s="70" t="s">
        <v>73</v>
      </c>
      <c r="AP32" s="70" t="s">
        <v>73</v>
      </c>
      <c r="AQ32" s="70" t="s">
        <v>73</v>
      </c>
      <c r="AR32" s="70">
        <v>376.79769894534996</v>
      </c>
      <c r="AS32" s="70">
        <v>400.12804097311141</v>
      </c>
      <c r="AT32" s="70">
        <v>397.64166393711105</v>
      </c>
      <c r="AU32" s="70">
        <v>442.7554980595084</v>
      </c>
      <c r="AV32" s="70">
        <v>476.55298416565165</v>
      </c>
      <c r="AW32" s="4">
        <v>427.17082563154651</v>
      </c>
      <c r="AX32" s="4">
        <v>443.38656694529988</v>
      </c>
      <c r="AY32" s="4">
        <v>446.49551008390989</v>
      </c>
      <c r="AZ32" s="4">
        <v>487.85737226277365</v>
      </c>
      <c r="BA32" s="4">
        <v>497.23360200111171</v>
      </c>
      <c r="BB32" s="4">
        <v>508.63302381913604</v>
      </c>
      <c r="BC32" s="4">
        <v>514.64961636828639</v>
      </c>
      <c r="BD32" s="4">
        <v>532.09544921110967</v>
      </c>
      <c r="BE32" s="4">
        <v>535.21310832025119</v>
      </c>
      <c r="BF32" s="4">
        <v>551.12128810875015</v>
      </c>
      <c r="BG32" s="4">
        <v>553.87834645669295</v>
      </c>
      <c r="BH32" s="4">
        <v>568.69594505349357</v>
      </c>
      <c r="BI32" s="4">
        <v>570.34354543074119</v>
      </c>
      <c r="BJ32" s="4">
        <v>586.88258627528762</v>
      </c>
      <c r="BK32" s="4">
        <v>587.5636241610739</v>
      </c>
      <c r="BL32" s="4">
        <v>605.69269624573383</v>
      </c>
      <c r="BM32" s="4">
        <v>608.58699888641422</v>
      </c>
      <c r="BN32" s="4">
        <v>620.59175084175081</v>
      </c>
      <c r="BO32" s="4">
        <v>623.32677391554148</v>
      </c>
      <c r="BP32" s="4">
        <v>624.8419964559954</v>
      </c>
      <c r="BQ32" s="4">
        <v>625.32462854570008</v>
      </c>
      <c r="BR32" s="4">
        <v>630.57245710784309</v>
      </c>
      <c r="BS32" s="4">
        <v>632.26672979797979</v>
      </c>
      <c r="BT32" s="4">
        <v>631.78053863417756</v>
      </c>
      <c r="BU32" s="4">
        <v>634.0449013157895</v>
      </c>
      <c r="BV32" s="4">
        <v>638.78713037634407</v>
      </c>
      <c r="BW32" s="4">
        <v>638.04525273224044</v>
      </c>
      <c r="BX32" s="4">
        <v>645.52162674478723</v>
      </c>
      <c r="BY32" s="4">
        <v>646.8648648648649</v>
      </c>
      <c r="BZ32" s="23">
        <f t="shared" si="0"/>
        <v>2.0808568829077095E-3</v>
      </c>
      <c r="CA32" s="85">
        <f t="shared" si="1"/>
        <v>3.7135291760703737E-3</v>
      </c>
    </row>
    <row r="33" spans="1:88" ht="13.5" customHeight="1" outlineLevel="1" x14ac:dyDescent="0.2">
      <c r="A33" s="6" t="s">
        <v>23</v>
      </c>
      <c r="B33" s="6" t="s">
        <v>15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23"/>
      <c r="CA33" s="85"/>
    </row>
    <row r="34" spans="1:88" ht="13.5" customHeight="1" outlineLevel="1" x14ac:dyDescent="0.2">
      <c r="A34" s="6" t="s">
        <v>19</v>
      </c>
      <c r="B34" s="6" t="s">
        <v>12</v>
      </c>
      <c r="C34" s="67" t="e">
        <v>#VALUE!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>
        <v>1354</v>
      </c>
      <c r="AE34" s="68">
        <v>1344</v>
      </c>
      <c r="AF34" s="68">
        <v>1258</v>
      </c>
      <c r="AG34" s="68">
        <v>1134</v>
      </c>
      <c r="AH34" s="68">
        <v>1183</v>
      </c>
      <c r="AI34" s="68">
        <v>1157</v>
      </c>
      <c r="AJ34" s="68">
        <v>1184</v>
      </c>
      <c r="AK34" s="68">
        <v>1141</v>
      </c>
      <c r="AL34" s="68">
        <v>1154</v>
      </c>
      <c r="AM34" s="68">
        <v>1047</v>
      </c>
      <c r="AN34" s="68">
        <v>1012</v>
      </c>
      <c r="AO34" s="68">
        <v>948</v>
      </c>
      <c r="AP34" s="68">
        <v>907</v>
      </c>
      <c r="AQ34" s="68">
        <v>827</v>
      </c>
      <c r="AR34" s="68">
        <v>756</v>
      </c>
      <c r="AS34" s="68">
        <v>693</v>
      </c>
      <c r="AT34" s="68">
        <v>667</v>
      </c>
      <c r="AU34" s="68">
        <v>616</v>
      </c>
      <c r="AV34" s="68">
        <v>578</v>
      </c>
      <c r="AW34" s="4">
        <v>565</v>
      </c>
      <c r="AX34" s="4">
        <v>594</v>
      </c>
      <c r="AY34" s="4">
        <v>616</v>
      </c>
      <c r="AZ34" s="4">
        <v>568</v>
      </c>
      <c r="BA34" s="4">
        <v>474</v>
      </c>
      <c r="BB34" s="4">
        <v>399</v>
      </c>
      <c r="BC34" s="4">
        <v>347</v>
      </c>
      <c r="BD34" s="4">
        <v>311</v>
      </c>
      <c r="BE34" s="4">
        <v>271</v>
      </c>
      <c r="BF34" s="4">
        <v>233</v>
      </c>
      <c r="BG34" s="4">
        <v>197</v>
      </c>
      <c r="BH34" s="4">
        <v>160</v>
      </c>
      <c r="BI34" s="4">
        <v>131</v>
      </c>
      <c r="BJ34" s="4">
        <v>104</v>
      </c>
      <c r="BK34" s="4">
        <v>99</v>
      </c>
      <c r="BL34" s="4">
        <v>82</v>
      </c>
      <c r="BM34" s="4">
        <v>68</v>
      </c>
      <c r="BN34" s="4">
        <v>61</v>
      </c>
      <c r="BO34" s="4">
        <v>43</v>
      </c>
      <c r="BP34" s="4">
        <v>38</v>
      </c>
      <c r="BQ34" s="4">
        <v>37</v>
      </c>
      <c r="BR34" s="4">
        <v>31</v>
      </c>
      <c r="BS34" s="4">
        <v>27</v>
      </c>
      <c r="BT34" s="4">
        <v>26</v>
      </c>
      <c r="BU34" s="4">
        <v>28</v>
      </c>
      <c r="BV34" s="4">
        <v>31</v>
      </c>
      <c r="BW34" s="4">
        <v>25</v>
      </c>
      <c r="BX34" s="4">
        <v>18</v>
      </c>
      <c r="BY34" s="4">
        <v>24</v>
      </c>
      <c r="BZ34" s="23">
        <f t="shared" si="0"/>
        <v>0.33333333333333331</v>
      </c>
      <c r="CA34" s="85">
        <f t="shared" si="1"/>
        <v>-5.6646905061720654E-2</v>
      </c>
    </row>
    <row r="35" spans="1:88" ht="13.5" customHeight="1" outlineLevel="1" x14ac:dyDescent="0.2">
      <c r="A35" s="11" t="s">
        <v>24</v>
      </c>
      <c r="B35" s="11" t="s">
        <v>11</v>
      </c>
      <c r="C35" s="69" t="e">
        <v>#VALUE!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>
        <v>496.3072378138848</v>
      </c>
      <c r="AE35" s="70">
        <v>501.48809523809524</v>
      </c>
      <c r="AF35" s="70">
        <v>534.18124006359301</v>
      </c>
      <c r="AG35" s="70">
        <v>537.91887125220455</v>
      </c>
      <c r="AH35" s="70">
        <v>537.61622992392222</v>
      </c>
      <c r="AI35" s="70">
        <v>564.39066551426106</v>
      </c>
      <c r="AJ35" s="70">
        <v>563.34459459459458</v>
      </c>
      <c r="AK35" s="70">
        <v>633.65468886941278</v>
      </c>
      <c r="AL35" s="70">
        <v>626.51646447140376</v>
      </c>
      <c r="AM35" s="70">
        <v>695.31996179560645</v>
      </c>
      <c r="AN35" s="70">
        <v>694.66403162055337</v>
      </c>
      <c r="AO35" s="70">
        <v>719.40928270042195</v>
      </c>
      <c r="AP35" s="70">
        <v>710.03307607497243</v>
      </c>
      <c r="AQ35" s="70">
        <v>737.60580411124545</v>
      </c>
      <c r="AR35" s="70">
        <v>731.48148148148152</v>
      </c>
      <c r="AS35" s="70">
        <v>772.00577200577197</v>
      </c>
      <c r="AT35" s="70">
        <v>763.11844077961018</v>
      </c>
      <c r="AU35" s="70">
        <v>850.64935064935059</v>
      </c>
      <c r="AV35" s="70">
        <v>929.06574394463667</v>
      </c>
      <c r="AW35" s="24">
        <v>897.42477876106182</v>
      </c>
      <c r="AX35" s="24">
        <v>929.3754208754209</v>
      </c>
      <c r="AY35" s="24">
        <v>930.86038961038957</v>
      </c>
      <c r="AZ35" s="24">
        <v>938.38908450704241</v>
      </c>
      <c r="BA35" s="24">
        <v>942.59915611814347</v>
      </c>
      <c r="BB35" s="24">
        <v>935.50626566416042</v>
      </c>
      <c r="BC35" s="24">
        <v>930.18731988472621</v>
      </c>
      <c r="BD35" s="24">
        <v>957.28617363344051</v>
      </c>
      <c r="BE35" s="24">
        <v>954.02583025830245</v>
      </c>
      <c r="BF35" s="24">
        <v>970.85407725321897</v>
      </c>
      <c r="BG35" s="24">
        <v>960.20304568527922</v>
      </c>
      <c r="BH35" s="24">
        <v>988.65625</v>
      </c>
      <c r="BI35" s="24">
        <v>975.54961832061065</v>
      </c>
      <c r="BJ35" s="24">
        <v>1009.1634615384615</v>
      </c>
      <c r="BK35" s="24">
        <v>989.969696969697</v>
      </c>
      <c r="BL35" s="24">
        <v>1005.7073170731708</v>
      </c>
      <c r="BM35" s="24">
        <v>997.11764705882354</v>
      </c>
      <c r="BN35" s="24">
        <v>1036.0655737704919</v>
      </c>
      <c r="BO35" s="24">
        <v>1033.5348837209303</v>
      </c>
      <c r="BP35" s="24">
        <v>1078.8157894736844</v>
      </c>
      <c r="BQ35" s="24">
        <v>1016.4864864864865</v>
      </c>
      <c r="BR35" s="24">
        <v>980.67741935483855</v>
      </c>
      <c r="BS35" s="24">
        <v>940.33333333333348</v>
      </c>
      <c r="BT35" s="24">
        <v>906.30769230769226</v>
      </c>
      <c r="BU35" s="24">
        <v>871.57142857142867</v>
      </c>
      <c r="BV35" s="24">
        <v>881.64516129032256</v>
      </c>
      <c r="BW35" s="24">
        <v>873.88</v>
      </c>
      <c r="BX35" s="24">
        <v>854.61111111111109</v>
      </c>
      <c r="BY35" s="24">
        <v>782.875</v>
      </c>
      <c r="BZ35" s="23">
        <f t="shared" si="0"/>
        <v>-8.3940063706689175E-2</v>
      </c>
      <c r="CA35" s="85">
        <f t="shared" si="1"/>
        <v>-2.7394483453341278E-2</v>
      </c>
    </row>
    <row r="36" spans="1:88" s="22" customFormat="1" ht="16.5" customHeight="1" x14ac:dyDescent="0.2">
      <c r="A36" s="6" t="s">
        <v>38</v>
      </c>
      <c r="B36" s="6" t="s">
        <v>16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93"/>
      <c r="CA36" s="94"/>
      <c r="CB36" s="3"/>
      <c r="CC36" s="18"/>
      <c r="CD36" s="18"/>
      <c r="CE36" s="3"/>
      <c r="CF36" s="3"/>
      <c r="CG36" s="3"/>
      <c r="CH36" s="3"/>
      <c r="CI36" s="3"/>
      <c r="CJ36" s="3"/>
    </row>
    <row r="37" spans="1:88" ht="12" customHeight="1" x14ac:dyDescent="0.2">
      <c r="A37" s="6" t="s">
        <v>19</v>
      </c>
      <c r="B37" s="6" t="s">
        <v>12</v>
      </c>
      <c r="C37" s="67" t="e">
        <v>#VALUE!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>
        <v>50437</v>
      </c>
      <c r="AE37" s="68">
        <v>49986</v>
      </c>
      <c r="AF37" s="68">
        <v>49138</v>
      </c>
      <c r="AG37" s="68">
        <v>48071</v>
      </c>
      <c r="AH37" s="68">
        <v>48773</v>
      </c>
      <c r="AI37" s="68">
        <v>47458</v>
      </c>
      <c r="AJ37" s="68">
        <v>46776</v>
      </c>
      <c r="AK37" s="68">
        <v>45552</v>
      </c>
      <c r="AL37" s="68">
        <v>44747</v>
      </c>
      <c r="AM37" s="68">
        <v>43349</v>
      </c>
      <c r="AN37" s="68">
        <v>41678</v>
      </c>
      <c r="AO37" s="68">
        <v>39801</v>
      </c>
      <c r="AP37" s="68">
        <v>37881</v>
      </c>
      <c r="AQ37" s="68">
        <v>36320</v>
      </c>
      <c r="AR37" s="68">
        <v>34463</v>
      </c>
      <c r="AS37" s="68">
        <v>32854</v>
      </c>
      <c r="AT37" s="68">
        <v>31545</v>
      </c>
      <c r="AU37" s="68">
        <v>30666</v>
      </c>
      <c r="AV37" s="68">
        <v>30184</v>
      </c>
      <c r="AW37" s="4">
        <f>AW28+AW31+AW34</f>
        <v>28303</v>
      </c>
      <c r="AX37" s="4">
        <f t="shared" ref="AX37:AZ37" si="5">AX28+AX31+AX34</f>
        <v>28845</v>
      </c>
      <c r="AY37" s="4">
        <f t="shared" si="5"/>
        <v>28621</v>
      </c>
      <c r="AZ37" s="4">
        <f t="shared" si="5"/>
        <v>28540</v>
      </c>
      <c r="BA37" s="4">
        <f>BA28+BA31+BA34</f>
        <v>29037</v>
      </c>
      <c r="BB37" s="4">
        <f t="shared" ref="BB37" si="6">BB28+BB31+BB34</f>
        <v>29486</v>
      </c>
      <c r="BC37" s="4">
        <f>BC28+BC31+BC34</f>
        <v>29408</v>
      </c>
      <c r="BD37" s="4">
        <f t="shared" ref="BD37:BF37" si="7">BD28+BD31+BD34</f>
        <v>29909</v>
      </c>
      <c r="BE37" s="4">
        <f t="shared" si="7"/>
        <v>29719</v>
      </c>
      <c r="BF37" s="4">
        <f t="shared" si="7"/>
        <v>29398</v>
      </c>
      <c r="BG37" s="4">
        <f>BG28+BG31+BG34</f>
        <v>29493</v>
      </c>
      <c r="BH37" s="4">
        <f t="shared" ref="BH37" si="8">BH28+BH31+BH34</f>
        <v>29098</v>
      </c>
      <c r="BI37" s="4">
        <f>BI28+BI31+BI34</f>
        <v>28661</v>
      </c>
      <c r="BJ37" s="4">
        <f t="shared" ref="BJ37:BL37" si="9">BJ28+BJ31+BJ34</f>
        <v>28230</v>
      </c>
      <c r="BK37" s="4">
        <f t="shared" si="9"/>
        <v>27744</v>
      </c>
      <c r="BL37" s="4">
        <f t="shared" si="9"/>
        <v>27479</v>
      </c>
      <c r="BM37" s="4">
        <f>BM28+BM31+BM34</f>
        <v>26937</v>
      </c>
      <c r="BN37" s="4">
        <f t="shared" ref="BN37" si="10">BN28+BN31+BN34</f>
        <v>26357</v>
      </c>
      <c r="BO37" s="4">
        <f>BO28+BO31+BO34</f>
        <v>25714</v>
      </c>
      <c r="BP37" s="4">
        <f t="shared" ref="BP37:BQ37" si="11">BP28+BP31+BP34</f>
        <v>25131</v>
      </c>
      <c r="BQ37" s="4">
        <f t="shared" si="11"/>
        <v>24632</v>
      </c>
      <c r="BR37" s="4">
        <f t="shared" ref="BR37:BW37" si="12">BR28+BR31+BR34</f>
        <v>24226</v>
      </c>
      <c r="BS37" s="4">
        <f t="shared" si="12"/>
        <v>23540</v>
      </c>
      <c r="BT37" s="4">
        <f t="shared" si="12"/>
        <v>23055</v>
      </c>
      <c r="BU37" s="4">
        <f t="shared" si="12"/>
        <v>22508</v>
      </c>
      <c r="BV37" s="4">
        <f t="shared" si="12"/>
        <v>21983</v>
      </c>
      <c r="BW37" s="4">
        <f t="shared" si="12"/>
        <v>21688</v>
      </c>
      <c r="BX37" s="4">
        <f t="shared" ref="BX37:BY37" si="13">BX28+BX31+BX34</f>
        <v>21605</v>
      </c>
      <c r="BY37" s="4">
        <f t="shared" si="13"/>
        <v>21030</v>
      </c>
      <c r="BZ37" s="23">
        <f>(BY37-BX37)/ABS(BX37)</f>
        <v>-2.6614209673686648E-2</v>
      </c>
      <c r="CA37" s="85">
        <f t="shared" si="1"/>
        <v>-1.9907731378331794E-2</v>
      </c>
    </row>
    <row r="38" spans="1:88" ht="12" customHeight="1" thickBot="1" x14ac:dyDescent="0.25">
      <c r="A38" s="15" t="s">
        <v>24</v>
      </c>
      <c r="B38" s="15" t="s">
        <v>11</v>
      </c>
      <c r="C38" s="73" t="e">
        <v>#VALUE!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>
        <v>327.95368479489264</v>
      </c>
      <c r="AE38" s="74">
        <v>330.65258272316248</v>
      </c>
      <c r="AF38" s="74">
        <v>348.42687940087103</v>
      </c>
      <c r="AG38" s="74">
        <v>349.87830500717689</v>
      </c>
      <c r="AH38" s="74">
        <v>350.48079880261622</v>
      </c>
      <c r="AI38" s="74">
        <v>365.58641324961019</v>
      </c>
      <c r="AJ38" s="74">
        <v>364.82384128612966</v>
      </c>
      <c r="AK38" s="74">
        <v>409.11485774499471</v>
      </c>
      <c r="AL38" s="74">
        <v>407.35691778219768</v>
      </c>
      <c r="AM38" s="74">
        <v>451.7751274539205</v>
      </c>
      <c r="AN38" s="74">
        <v>451.05331349872836</v>
      </c>
      <c r="AO38" s="74">
        <v>469.7620662797417</v>
      </c>
      <c r="AP38" s="74">
        <v>468.38784614978488</v>
      </c>
      <c r="AQ38" s="74">
        <v>485.68281938325993</v>
      </c>
      <c r="AR38" s="74">
        <v>439.31172561877958</v>
      </c>
      <c r="AS38" s="74">
        <v>465.51409265234065</v>
      </c>
      <c r="AT38" s="74">
        <v>463.0527817403709</v>
      </c>
      <c r="AU38" s="74">
        <v>518.68518880845238</v>
      </c>
      <c r="AV38" s="74">
        <v>552.0805724887357</v>
      </c>
      <c r="AW38" s="51">
        <v>604.37193937038478</v>
      </c>
      <c r="AX38" s="51">
        <v>623.36449991332995</v>
      </c>
      <c r="AY38" s="51">
        <v>623.05076691939473</v>
      </c>
      <c r="AZ38" s="51">
        <v>642.68437281009096</v>
      </c>
      <c r="BA38" s="51">
        <v>641.28050418431656</v>
      </c>
      <c r="BB38" s="51">
        <v>645.12887472020611</v>
      </c>
      <c r="BC38" s="51">
        <v>643.55522306855278</v>
      </c>
      <c r="BD38" s="51">
        <v>655.94312748670961</v>
      </c>
      <c r="BE38" s="51">
        <v>653.76439314916354</v>
      </c>
      <c r="BF38" s="51">
        <v>668.42812436220152</v>
      </c>
      <c r="BG38" s="51">
        <v>666.78174482080499</v>
      </c>
      <c r="BH38" s="51">
        <v>679.88205374939855</v>
      </c>
      <c r="BI38" s="51">
        <v>677.30525801611941</v>
      </c>
      <c r="BJ38" s="51">
        <v>693.77261778250067</v>
      </c>
      <c r="BK38" s="51">
        <v>691.94633073817761</v>
      </c>
      <c r="BL38" s="51">
        <v>711.56530441428015</v>
      </c>
      <c r="BM38" s="51">
        <v>709.17611463785886</v>
      </c>
      <c r="BN38" s="51">
        <v>718.19304169670295</v>
      </c>
      <c r="BO38" s="51">
        <v>715.92066578517552</v>
      </c>
      <c r="BP38" s="51">
        <v>717.78763280410635</v>
      </c>
      <c r="BQ38" s="51">
        <v>715.85648749594009</v>
      </c>
      <c r="BR38" s="51">
        <v>717.37534054321816</v>
      </c>
      <c r="BS38" s="51">
        <v>716.7808411214952</v>
      </c>
      <c r="BT38" s="51">
        <v>715.83730210366514</v>
      </c>
      <c r="BU38" s="51">
        <v>713.93837746579004</v>
      </c>
      <c r="BV38" s="51">
        <v>718.00968930537226</v>
      </c>
      <c r="BW38" s="51">
        <v>715.7880855772778</v>
      </c>
      <c r="BX38" s="51">
        <v>720.21828280490627</v>
      </c>
      <c r="BY38" s="51">
        <v>718.35344745601526</v>
      </c>
      <c r="BZ38" s="95">
        <f t="shared" si="0"/>
        <v>-2.5892641070265018E-3</v>
      </c>
      <c r="CA38" s="96">
        <f t="shared" si="1"/>
        <v>3.3929311998770473E-4</v>
      </c>
    </row>
    <row r="39" spans="1:88" ht="12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3"/>
      <c r="CA39" s="23"/>
    </row>
    <row r="40" spans="1:88" ht="12" customHeight="1" x14ac:dyDescent="0.2">
      <c r="A40" s="2"/>
      <c r="B40" s="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4"/>
      <c r="AX40" s="4"/>
      <c r="AY40" s="4"/>
      <c r="AZ40" s="4"/>
      <c r="BA40" s="4"/>
      <c r="BB40" s="4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43"/>
    </row>
    <row r="41" spans="1:88" ht="12" customHeight="1" x14ac:dyDescent="0.2">
      <c r="A41" s="2"/>
      <c r="B41" s="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4"/>
      <c r="AX41" s="4"/>
      <c r="AY41" s="4"/>
      <c r="AZ41" s="4"/>
      <c r="BA41" s="4"/>
      <c r="BB41" s="4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</row>
    <row r="42" spans="1:88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</row>
    <row r="43" spans="1:88" ht="36" x14ac:dyDescent="0.25">
      <c r="A43" s="14" t="s">
        <v>35</v>
      </c>
      <c r="B43" s="14" t="s">
        <v>34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BI43" s="14"/>
      <c r="BJ43" s="14"/>
      <c r="BK43" s="14"/>
      <c r="BL43" s="14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22"/>
      <c r="BY43" s="22"/>
      <c r="BZ43" s="22"/>
      <c r="CA43" s="22"/>
    </row>
    <row r="44" spans="1:88" x14ac:dyDescent="0.2"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</row>
    <row r="50" spans="1:65" ht="15" x14ac:dyDescent="0.25">
      <c r="B50" s="16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18"/>
      <c r="BM50" s="18"/>
    </row>
    <row r="62" spans="1:65" ht="36" x14ac:dyDescent="0.25">
      <c r="A62" s="14" t="s">
        <v>37</v>
      </c>
      <c r="B62" s="14" t="s">
        <v>36</v>
      </c>
    </row>
    <row r="82" spans="1:88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4" spans="1:88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88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8" spans="1:88" ht="15.75" x14ac:dyDescent="0.25">
      <c r="B88" s="12"/>
    </row>
    <row r="89" spans="1:88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>
        <v>1975</v>
      </c>
      <c r="AE89" s="52">
        <v>1976</v>
      </c>
      <c r="AF89" s="52">
        <v>1977</v>
      </c>
      <c r="AG89" s="52">
        <v>1978</v>
      </c>
      <c r="AH89" s="52">
        <v>1979</v>
      </c>
      <c r="AI89" s="52">
        <v>1980</v>
      </c>
      <c r="AJ89" s="52">
        <v>1981</v>
      </c>
      <c r="AK89" s="52">
        <v>1982</v>
      </c>
      <c r="AL89" s="52">
        <v>1983</v>
      </c>
      <c r="AM89" s="52">
        <v>1984</v>
      </c>
      <c r="AN89" s="52">
        <v>1985</v>
      </c>
      <c r="AO89" s="52">
        <v>1986</v>
      </c>
      <c r="AP89" s="52">
        <v>1987</v>
      </c>
      <c r="AQ89" s="52">
        <v>1988</v>
      </c>
      <c r="AR89" s="52">
        <v>1989</v>
      </c>
      <c r="AS89" s="52">
        <v>1990</v>
      </c>
      <c r="AT89" s="52">
        <v>1991</v>
      </c>
      <c r="AU89" s="52">
        <v>1992</v>
      </c>
      <c r="AV89" s="52">
        <v>1993</v>
      </c>
      <c r="AW89" s="52">
        <v>1994</v>
      </c>
      <c r="AX89" s="52">
        <v>1995</v>
      </c>
      <c r="AY89" s="52">
        <v>1996</v>
      </c>
      <c r="AZ89" s="52">
        <v>1997</v>
      </c>
      <c r="BA89" s="52">
        <v>1998</v>
      </c>
      <c r="BB89" s="52">
        <v>1999</v>
      </c>
      <c r="BC89" s="52">
        <v>2000</v>
      </c>
      <c r="BD89" s="52">
        <v>2001</v>
      </c>
      <c r="BE89" s="52">
        <v>2002</v>
      </c>
      <c r="BF89" s="52">
        <v>2003</v>
      </c>
      <c r="BG89" s="52">
        <v>2004</v>
      </c>
      <c r="BH89" s="52">
        <v>2005</v>
      </c>
      <c r="BI89" s="52">
        <v>2006</v>
      </c>
      <c r="BJ89" s="52">
        <v>2007</v>
      </c>
      <c r="BK89" s="52">
        <v>2008</v>
      </c>
      <c r="BL89" s="52">
        <v>2009</v>
      </c>
      <c r="BM89" s="52">
        <v>2010</v>
      </c>
      <c r="BN89" s="52">
        <v>2011</v>
      </c>
      <c r="BO89" s="52">
        <v>2012</v>
      </c>
      <c r="BP89" s="52">
        <v>2013</v>
      </c>
      <c r="BQ89" s="52">
        <v>2014</v>
      </c>
      <c r="BR89" s="52">
        <v>2015</v>
      </c>
      <c r="BS89" s="52">
        <v>2016</v>
      </c>
      <c r="BT89" s="52">
        <v>2017</v>
      </c>
      <c r="BU89" s="52">
        <v>2018</v>
      </c>
      <c r="BV89" s="52">
        <v>2019</v>
      </c>
      <c r="BW89" s="52">
        <v>2020</v>
      </c>
      <c r="BX89" s="52">
        <v>2021</v>
      </c>
      <c r="BY89" s="52">
        <v>2022</v>
      </c>
    </row>
    <row r="90" spans="1:88" x14ac:dyDescent="0.2">
      <c r="BR90" s="3">
        <f t="shared" ref="BR90:BV90" si="14">SUM(BR91:BR94)</f>
        <v>1591240</v>
      </c>
      <c r="BS90" s="26">
        <f t="shared" si="14"/>
        <v>1620068</v>
      </c>
      <c r="BT90" s="26">
        <f t="shared" si="14"/>
        <v>1646048</v>
      </c>
      <c r="BU90" s="26">
        <f t="shared" si="14"/>
        <v>1672838</v>
      </c>
      <c r="BV90" s="26">
        <f t="shared" si="14"/>
        <v>1700853</v>
      </c>
      <c r="BW90" s="26"/>
      <c r="BX90" s="26"/>
      <c r="BY90" s="26">
        <f t="shared" ref="BY90" si="15">SUM(BY91:BY94)</f>
        <v>1784468</v>
      </c>
    </row>
    <row r="91" spans="1:88" x14ac:dyDescent="0.2">
      <c r="A91" s="3" t="s">
        <v>29</v>
      </c>
      <c r="B91" s="3" t="s">
        <v>18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>
        <f t="shared" ref="AD91:BW91" si="16">AD18</f>
        <v>905391</v>
      </c>
      <c r="AE91" s="26">
        <f t="shared" si="16"/>
        <v>917302</v>
      </c>
      <c r="AF91" s="26">
        <f t="shared" si="16"/>
        <v>920567</v>
      </c>
      <c r="AG91" s="26">
        <f t="shared" si="16"/>
        <v>932438</v>
      </c>
      <c r="AH91" s="26">
        <f t="shared" si="16"/>
        <v>946394</v>
      </c>
      <c r="AI91" s="26">
        <f t="shared" si="16"/>
        <v>949039</v>
      </c>
      <c r="AJ91" s="26">
        <f t="shared" si="16"/>
        <v>949600</v>
      </c>
      <c r="AK91" s="26">
        <f t="shared" si="16"/>
        <v>958825</v>
      </c>
      <c r="AL91" s="26">
        <f t="shared" si="16"/>
        <v>969494</v>
      </c>
      <c r="AM91" s="26">
        <f t="shared" si="16"/>
        <v>981473</v>
      </c>
      <c r="AN91" s="26">
        <f t="shared" si="16"/>
        <v>993228</v>
      </c>
      <c r="AO91" s="26">
        <f t="shared" si="16"/>
        <v>1008594</v>
      </c>
      <c r="AP91" s="26">
        <f t="shared" si="16"/>
        <v>1024462</v>
      </c>
      <c r="AQ91" s="26">
        <f t="shared" si="16"/>
        <v>1038699</v>
      </c>
      <c r="AR91" s="26">
        <f t="shared" si="16"/>
        <v>1052414</v>
      </c>
      <c r="AS91" s="26">
        <f t="shared" si="16"/>
        <v>1061507</v>
      </c>
      <c r="AT91" s="26">
        <f t="shared" si="16"/>
        <v>1074633</v>
      </c>
      <c r="AU91" s="26">
        <f t="shared" si="16"/>
        <v>1086247</v>
      </c>
      <c r="AV91" s="26">
        <f t="shared" si="16"/>
        <v>1099644</v>
      </c>
      <c r="AW91" s="26">
        <f t="shared" si="16"/>
        <v>1124831</v>
      </c>
      <c r="AX91" s="26">
        <f t="shared" si="16"/>
        <v>1138326</v>
      </c>
      <c r="AY91" s="26">
        <f t="shared" si="16"/>
        <v>1150300</v>
      </c>
      <c r="AZ91" s="26">
        <f t="shared" si="16"/>
        <v>1158106</v>
      </c>
      <c r="BA91" s="26">
        <f t="shared" si="16"/>
        <v>1172923</v>
      </c>
      <c r="BB91" s="26">
        <f t="shared" si="16"/>
        <v>1186771</v>
      </c>
      <c r="BC91" s="26">
        <f t="shared" si="16"/>
        <v>1200583</v>
      </c>
      <c r="BD91" s="26">
        <f t="shared" si="16"/>
        <v>1190934</v>
      </c>
      <c r="BE91" s="26">
        <f t="shared" si="16"/>
        <v>1201338</v>
      </c>
      <c r="BF91" s="26">
        <f t="shared" si="16"/>
        <v>1215584</v>
      </c>
      <c r="BG91" s="26">
        <f t="shared" si="16"/>
        <v>1234451</v>
      </c>
      <c r="BH91" s="26">
        <f t="shared" si="16"/>
        <v>1229275</v>
      </c>
      <c r="BI91" s="26">
        <f t="shared" si="16"/>
        <v>1251529</v>
      </c>
      <c r="BJ91" s="26">
        <f t="shared" si="16"/>
        <v>1280921</v>
      </c>
      <c r="BK91" s="26">
        <f t="shared" si="16"/>
        <v>1313253</v>
      </c>
      <c r="BL91" s="26">
        <f t="shared" si="16"/>
        <v>1345817</v>
      </c>
      <c r="BM91" s="26">
        <f t="shared" si="16"/>
        <v>1373743</v>
      </c>
      <c r="BN91" s="26">
        <f t="shared" si="16"/>
        <v>1398508</v>
      </c>
      <c r="BO91" s="26">
        <f t="shared" si="16"/>
        <v>1430350</v>
      </c>
      <c r="BP91" s="26">
        <f t="shared" si="16"/>
        <v>1461211</v>
      </c>
      <c r="BQ91" s="26">
        <f t="shared" si="16"/>
        <v>1492747</v>
      </c>
      <c r="BR91" s="26">
        <f t="shared" si="16"/>
        <v>1518578</v>
      </c>
      <c r="BS91" s="26">
        <f t="shared" si="16"/>
        <v>1548316</v>
      </c>
      <c r="BT91" s="26">
        <f t="shared" si="16"/>
        <v>1574955</v>
      </c>
      <c r="BU91" s="26">
        <f t="shared" si="16"/>
        <v>1602415</v>
      </c>
      <c r="BV91" s="26">
        <f t="shared" si="16"/>
        <v>1631114</v>
      </c>
      <c r="BW91" s="26">
        <f t="shared" si="16"/>
        <v>1659270</v>
      </c>
      <c r="BX91" s="26">
        <f t="shared" ref="BX91:BY91" si="17">BX18</f>
        <v>1686676</v>
      </c>
      <c r="BY91" s="26">
        <f t="shared" si="17"/>
        <v>1716099</v>
      </c>
      <c r="BZ91" s="26"/>
      <c r="CA91" s="26"/>
    </row>
    <row r="92" spans="1:88" x14ac:dyDescent="0.2">
      <c r="A92" s="3" t="s">
        <v>74</v>
      </c>
      <c r="B92" s="3" t="s">
        <v>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>
        <f>AD22</f>
        <v>54922</v>
      </c>
      <c r="AE92" s="26">
        <f t="shared" ref="AE92:BO92" si="18">AE22</f>
        <v>54282</v>
      </c>
      <c r="AF92" s="26">
        <f t="shared" si="18"/>
        <v>52328</v>
      </c>
      <c r="AG92" s="26">
        <f t="shared" si="18"/>
        <v>52542</v>
      </c>
      <c r="AH92" s="26">
        <f t="shared" si="18"/>
        <v>54391</v>
      </c>
      <c r="AI92" s="26">
        <f t="shared" si="18"/>
        <v>54967</v>
      </c>
      <c r="AJ92" s="26">
        <f t="shared" si="18"/>
        <v>55701</v>
      </c>
      <c r="AK92" s="26">
        <f t="shared" si="18"/>
        <v>55983</v>
      </c>
      <c r="AL92" s="26">
        <f t="shared" si="18"/>
        <v>55895</v>
      </c>
      <c r="AM92" s="26">
        <f t="shared" si="18"/>
        <v>55305</v>
      </c>
      <c r="AN92" s="26">
        <f t="shared" si="18"/>
        <v>54909</v>
      </c>
      <c r="AO92" s="26">
        <f t="shared" si="18"/>
        <v>54332</v>
      </c>
      <c r="AP92" s="26">
        <f t="shared" si="18"/>
        <v>53646</v>
      </c>
      <c r="AQ92" s="26">
        <f t="shared" si="18"/>
        <v>52922</v>
      </c>
      <c r="AR92" s="26">
        <f t="shared" si="18"/>
        <v>51972</v>
      </c>
      <c r="AS92" s="26">
        <f t="shared" si="18"/>
        <v>51190</v>
      </c>
      <c r="AT92" s="26">
        <f t="shared" si="18"/>
        <v>50219</v>
      </c>
      <c r="AU92" s="26">
        <f t="shared" si="18"/>
        <v>49601</v>
      </c>
      <c r="AV92" s="26">
        <f t="shared" si="18"/>
        <v>48645</v>
      </c>
      <c r="AW92" s="26">
        <f t="shared" si="18"/>
        <v>46946</v>
      </c>
      <c r="AX92" s="26">
        <f t="shared" si="18"/>
        <v>46026</v>
      </c>
      <c r="AY92" s="26">
        <f t="shared" si="18"/>
        <v>45114</v>
      </c>
      <c r="AZ92" s="26">
        <f t="shared" si="18"/>
        <v>45320</v>
      </c>
      <c r="BA92" s="26">
        <f t="shared" si="18"/>
        <v>45588</v>
      </c>
      <c r="BB92" s="26">
        <f t="shared" si="18"/>
        <v>45649</v>
      </c>
      <c r="BC92" s="26">
        <f t="shared" si="18"/>
        <v>45495</v>
      </c>
      <c r="BD92" s="26">
        <f t="shared" si="18"/>
        <v>48765</v>
      </c>
      <c r="BE92" s="26">
        <f t="shared" si="18"/>
        <v>48779</v>
      </c>
      <c r="BF92" s="26">
        <f t="shared" si="18"/>
        <v>48568</v>
      </c>
      <c r="BG92" s="26">
        <f t="shared" si="18"/>
        <v>48375</v>
      </c>
      <c r="BH92" s="26">
        <f t="shared" si="18"/>
        <v>51596</v>
      </c>
      <c r="BI92" s="26">
        <f t="shared" si="18"/>
        <v>51450</v>
      </c>
      <c r="BJ92" s="26">
        <f t="shared" si="18"/>
        <v>51173</v>
      </c>
      <c r="BK92" s="26">
        <f t="shared" si="18"/>
        <v>50620</v>
      </c>
      <c r="BL92" s="26">
        <f t="shared" si="18"/>
        <v>50049</v>
      </c>
      <c r="BM92" s="26">
        <f t="shared" si="18"/>
        <v>49644</v>
      </c>
      <c r="BN92" s="26">
        <f t="shared" si="18"/>
        <v>49400</v>
      </c>
      <c r="BO92" s="26">
        <f t="shared" si="18"/>
        <v>48765</v>
      </c>
      <c r="BP92" s="26">
        <f t="shared" ref="BP92:BQ92" si="19">BP22</f>
        <v>48650</v>
      </c>
      <c r="BQ92" s="26">
        <f t="shared" si="19"/>
        <v>48447</v>
      </c>
      <c r="BR92" s="26">
        <f t="shared" ref="BR92:BS92" si="20">BR22</f>
        <v>48467</v>
      </c>
      <c r="BS92" s="26">
        <f t="shared" si="20"/>
        <v>48239</v>
      </c>
      <c r="BT92" s="26">
        <f t="shared" ref="BT92:BU92" si="21">BT22</f>
        <v>48064</v>
      </c>
      <c r="BU92" s="26">
        <f t="shared" si="21"/>
        <v>47943</v>
      </c>
      <c r="BV92" s="26">
        <f t="shared" ref="BV92:BW92" si="22">BV22</f>
        <v>47787</v>
      </c>
      <c r="BW92" s="26">
        <f t="shared" si="22"/>
        <v>47387</v>
      </c>
      <c r="BX92" s="26">
        <f t="shared" ref="BX92:BY92" si="23">BX22</f>
        <v>47551</v>
      </c>
      <c r="BY92" s="26">
        <f t="shared" si="23"/>
        <v>47363</v>
      </c>
    </row>
    <row r="93" spans="1:88" x14ac:dyDescent="0.2">
      <c r="A93" s="3" t="s">
        <v>30</v>
      </c>
      <c r="B93" s="3" t="s">
        <v>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>
        <f>AD28</f>
        <v>49083</v>
      </c>
      <c r="AR93" s="26">
        <f t="shared" ref="AR93:BP93" si="24">AR28</f>
        <v>33707</v>
      </c>
      <c r="AS93" s="26">
        <f t="shared" si="24"/>
        <v>32161</v>
      </c>
      <c r="AT93" s="26">
        <f t="shared" si="24"/>
        <v>30878</v>
      </c>
      <c r="AU93" s="26">
        <f t="shared" si="24"/>
        <v>30050</v>
      </c>
      <c r="AV93" s="26">
        <f t="shared" si="24"/>
        <v>22023</v>
      </c>
      <c r="AW93" s="26">
        <f t="shared" si="24"/>
        <v>21246</v>
      </c>
      <c r="AX93" s="26">
        <f t="shared" si="24"/>
        <v>21432</v>
      </c>
      <c r="AY93" s="26">
        <f t="shared" si="24"/>
        <v>21212</v>
      </c>
      <c r="AZ93" s="26">
        <f t="shared" si="24"/>
        <v>21122</v>
      </c>
      <c r="BA93" s="26">
        <f t="shared" si="24"/>
        <v>21367</v>
      </c>
      <c r="BB93" s="26">
        <f t="shared" si="24"/>
        <v>21656</v>
      </c>
      <c r="BC93" s="26">
        <f t="shared" si="24"/>
        <v>21632</v>
      </c>
      <c r="BD93" s="26">
        <f t="shared" si="24"/>
        <v>21929</v>
      </c>
      <c r="BE93" s="26">
        <f t="shared" si="24"/>
        <v>21804</v>
      </c>
      <c r="BF93" s="26">
        <f t="shared" si="24"/>
        <v>21588</v>
      </c>
      <c r="BG93" s="26">
        <f t="shared" si="24"/>
        <v>21676</v>
      </c>
      <c r="BH93" s="26">
        <f t="shared" si="24"/>
        <v>21367</v>
      </c>
      <c r="BI93" s="26">
        <f t="shared" si="24"/>
        <v>20892</v>
      </c>
      <c r="BJ93" s="26">
        <f t="shared" si="24"/>
        <v>20563</v>
      </c>
      <c r="BK93" s="26">
        <f t="shared" si="24"/>
        <v>20195</v>
      </c>
      <c r="BL93" s="26">
        <f t="shared" si="24"/>
        <v>20072</v>
      </c>
      <c r="BM93" s="26">
        <f t="shared" si="24"/>
        <v>19685</v>
      </c>
      <c r="BN93" s="26">
        <f t="shared" si="24"/>
        <v>19168</v>
      </c>
      <c r="BO93" s="26">
        <f t="shared" si="24"/>
        <v>18709</v>
      </c>
      <c r="BP93" s="26">
        <f t="shared" si="24"/>
        <v>18321</v>
      </c>
      <c r="BQ93" s="26">
        <f t="shared" ref="BQ93:BR93" si="25">BQ28</f>
        <v>17932</v>
      </c>
      <c r="BR93" s="26">
        <f t="shared" si="25"/>
        <v>17667</v>
      </c>
      <c r="BS93" s="26">
        <f t="shared" ref="BS93:BT93" si="26">BS28</f>
        <v>17177</v>
      </c>
      <c r="BT93" s="26">
        <f t="shared" si="26"/>
        <v>16791</v>
      </c>
      <c r="BU93" s="26">
        <f t="shared" ref="BU93:BV93" si="27">BU28</f>
        <v>16400</v>
      </c>
      <c r="BV93" s="26">
        <f t="shared" si="27"/>
        <v>16000</v>
      </c>
      <c r="BW93" s="26">
        <f t="shared" ref="BW93:BX93" si="28">BW28</f>
        <v>15807</v>
      </c>
      <c r="BX93" s="26">
        <f t="shared" si="28"/>
        <v>15784</v>
      </c>
      <c r="BY93" s="26">
        <f t="shared" ref="BY93" si="29">BY28</f>
        <v>15308</v>
      </c>
    </row>
    <row r="94" spans="1:88" s="19" customFormat="1" x14ac:dyDescent="0.2">
      <c r="A94" s="3" t="s">
        <v>31</v>
      </c>
      <c r="B94" s="3" t="s">
        <v>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 t="str">
        <f>AD31</f>
        <v>…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26">
        <f t="shared" ref="AR94:BP94" si="30">AR31</f>
        <v>3129</v>
      </c>
      <c r="AS94" s="26">
        <f t="shared" si="30"/>
        <v>3124</v>
      </c>
      <c r="AT94" s="26">
        <f t="shared" si="30"/>
        <v>3053</v>
      </c>
      <c r="AU94" s="26">
        <f t="shared" si="30"/>
        <v>3092</v>
      </c>
      <c r="AV94" s="26">
        <f t="shared" si="30"/>
        <v>3284</v>
      </c>
      <c r="AW94" s="26">
        <f t="shared" si="30"/>
        <v>6492</v>
      </c>
      <c r="AX94" s="26">
        <f t="shared" si="30"/>
        <v>6819</v>
      </c>
      <c r="AY94" s="26">
        <f t="shared" si="30"/>
        <v>6793</v>
      </c>
      <c r="AZ94" s="26">
        <f t="shared" si="30"/>
        <v>6850</v>
      </c>
      <c r="BA94" s="26">
        <f t="shared" si="30"/>
        <v>7196</v>
      </c>
      <c r="BB94" s="26">
        <f t="shared" si="30"/>
        <v>7431</v>
      </c>
      <c r="BC94" s="26">
        <f t="shared" si="30"/>
        <v>7429</v>
      </c>
      <c r="BD94" s="26">
        <f t="shared" si="30"/>
        <v>7669</v>
      </c>
      <c r="BE94" s="26">
        <f t="shared" si="30"/>
        <v>7644</v>
      </c>
      <c r="BF94" s="26">
        <f t="shared" si="30"/>
        <v>7577</v>
      </c>
      <c r="BG94" s="26">
        <f t="shared" si="30"/>
        <v>7620</v>
      </c>
      <c r="BH94" s="26">
        <f t="shared" si="30"/>
        <v>7571</v>
      </c>
      <c r="BI94" s="26">
        <f t="shared" si="30"/>
        <v>7638</v>
      </c>
      <c r="BJ94" s="26">
        <f t="shared" si="30"/>
        <v>7563</v>
      </c>
      <c r="BK94" s="26">
        <f t="shared" si="30"/>
        <v>7450</v>
      </c>
      <c r="BL94" s="26">
        <f t="shared" si="30"/>
        <v>7325</v>
      </c>
      <c r="BM94" s="26">
        <f t="shared" si="30"/>
        <v>7184</v>
      </c>
      <c r="BN94" s="26">
        <f t="shared" si="30"/>
        <v>7128</v>
      </c>
      <c r="BO94" s="26">
        <f t="shared" si="30"/>
        <v>6962</v>
      </c>
      <c r="BP94" s="26">
        <f t="shared" si="30"/>
        <v>6772</v>
      </c>
      <c r="BQ94" s="26">
        <f t="shared" ref="BQ94:BR94" si="31">BQ31</f>
        <v>6663</v>
      </c>
      <c r="BR94" s="26">
        <f t="shared" si="31"/>
        <v>6528</v>
      </c>
      <c r="BS94" s="26">
        <f t="shared" ref="BS94:BT94" si="32">BS31</f>
        <v>6336</v>
      </c>
      <c r="BT94" s="26">
        <f t="shared" si="32"/>
        <v>6238</v>
      </c>
      <c r="BU94" s="26">
        <f t="shared" ref="BU94:BV94" si="33">BU31</f>
        <v>6080</v>
      </c>
      <c r="BV94" s="26">
        <f t="shared" si="33"/>
        <v>5952</v>
      </c>
      <c r="BW94" s="26">
        <f t="shared" ref="BW94:BX94" si="34">BW31</f>
        <v>5856</v>
      </c>
      <c r="BX94" s="26">
        <f t="shared" si="34"/>
        <v>5803</v>
      </c>
      <c r="BY94" s="26">
        <f t="shared" ref="BY94" si="35">BY31</f>
        <v>5698</v>
      </c>
      <c r="CB94" s="3"/>
      <c r="CC94" s="18"/>
      <c r="CD94" s="18"/>
      <c r="CE94" s="3"/>
      <c r="CF94" s="3"/>
      <c r="CG94" s="3"/>
      <c r="CH94" s="3"/>
      <c r="CI94" s="3"/>
      <c r="CJ94" s="3"/>
    </row>
    <row r="96" spans="1:88" x14ac:dyDescent="0.2">
      <c r="A96" s="16" t="str">
        <f>A43</f>
        <v xml:space="preserve">AVS 6B  
Rentes mensuelles en Suisse </v>
      </c>
      <c r="B96" s="16" t="str">
        <f>B43</f>
        <v>AHV 6B  
Monatsrenten in der Schweiz</v>
      </c>
    </row>
    <row r="97" spans="1:77" x14ac:dyDescent="0.2">
      <c r="A97" s="16" t="s">
        <v>33</v>
      </c>
      <c r="B97" s="16" t="s">
        <v>32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>
        <f t="shared" ref="AD97:BW97" si="36">AD3</f>
        <v>1975</v>
      </c>
      <c r="AE97" s="52">
        <f t="shared" si="36"/>
        <v>1976</v>
      </c>
      <c r="AF97" s="52">
        <f t="shared" si="36"/>
        <v>1977</v>
      </c>
      <c r="AG97" s="52">
        <f t="shared" si="36"/>
        <v>1978</v>
      </c>
      <c r="AH97" s="52">
        <f t="shared" si="36"/>
        <v>1979</v>
      </c>
      <c r="AI97" s="52" t="str">
        <f t="shared" si="36"/>
        <v>1980*</v>
      </c>
      <c r="AJ97" s="52">
        <f t="shared" si="36"/>
        <v>1981</v>
      </c>
      <c r="AK97" s="52" t="str">
        <f t="shared" si="36"/>
        <v>1982*</v>
      </c>
      <c r="AL97" s="52">
        <f t="shared" si="36"/>
        <v>1983</v>
      </c>
      <c r="AM97" s="52" t="str">
        <f t="shared" si="36"/>
        <v>1984*</v>
      </c>
      <c r="AN97" s="52">
        <f t="shared" si="36"/>
        <v>1985</v>
      </c>
      <c r="AO97" s="52" t="str">
        <f t="shared" si="36"/>
        <v>1986*</v>
      </c>
      <c r="AP97" s="52">
        <f t="shared" si="36"/>
        <v>1987</v>
      </c>
      <c r="AQ97" s="52" t="str">
        <f t="shared" si="36"/>
        <v>1988*</v>
      </c>
      <c r="AR97" s="52">
        <f t="shared" si="36"/>
        <v>1989</v>
      </c>
      <c r="AS97" s="52" t="str">
        <f t="shared" si="36"/>
        <v>1990*</v>
      </c>
      <c r="AT97" s="52">
        <f t="shared" si="36"/>
        <v>1991</v>
      </c>
      <c r="AU97" s="52" t="str">
        <f t="shared" si="36"/>
        <v>1992*</v>
      </c>
      <c r="AV97" s="52" t="str">
        <f t="shared" si="36"/>
        <v>1993*</v>
      </c>
      <c r="AW97" s="52">
        <f t="shared" si="36"/>
        <v>1994</v>
      </c>
      <c r="AX97" s="52" t="str">
        <f t="shared" si="36"/>
        <v>1995*</v>
      </c>
      <c r="AY97" s="52">
        <f t="shared" si="36"/>
        <v>1996</v>
      </c>
      <c r="AZ97" s="52" t="str">
        <f t="shared" si="36"/>
        <v>1997*</v>
      </c>
      <c r="BA97" s="52">
        <f t="shared" si="36"/>
        <v>1998</v>
      </c>
      <c r="BB97" s="52" t="str">
        <f t="shared" si="36"/>
        <v>1999*</v>
      </c>
      <c r="BC97" s="52">
        <f t="shared" si="36"/>
        <v>2000</v>
      </c>
      <c r="BD97" s="52" t="str">
        <f t="shared" si="36"/>
        <v>2001*</v>
      </c>
      <c r="BE97" s="52">
        <f t="shared" si="36"/>
        <v>2002</v>
      </c>
      <c r="BF97" s="52" t="str">
        <f t="shared" si="36"/>
        <v>2003*</v>
      </c>
      <c r="BG97" s="52">
        <f t="shared" si="36"/>
        <v>2004</v>
      </c>
      <c r="BH97" s="52" t="str">
        <f t="shared" si="36"/>
        <v>2005*</v>
      </c>
      <c r="BI97" s="52">
        <f t="shared" si="36"/>
        <v>2006</v>
      </c>
      <c r="BJ97" s="52" t="str">
        <f t="shared" si="36"/>
        <v>2007*</v>
      </c>
      <c r="BK97" s="52">
        <f t="shared" si="36"/>
        <v>2008</v>
      </c>
      <c r="BL97" s="52" t="str">
        <f t="shared" si="36"/>
        <v>2009*</v>
      </c>
      <c r="BM97" s="52">
        <f t="shared" si="36"/>
        <v>2010</v>
      </c>
      <c r="BN97" s="52" t="str">
        <f t="shared" si="36"/>
        <v>2011*</v>
      </c>
      <c r="BO97" s="52">
        <f t="shared" si="36"/>
        <v>2012</v>
      </c>
      <c r="BP97" s="52" t="str">
        <f t="shared" si="36"/>
        <v>2013*</v>
      </c>
      <c r="BQ97" s="52">
        <f t="shared" si="36"/>
        <v>2014</v>
      </c>
      <c r="BR97" s="52" t="str">
        <f t="shared" si="36"/>
        <v>2015*</v>
      </c>
      <c r="BS97" s="52">
        <f t="shared" si="36"/>
        <v>2016</v>
      </c>
      <c r="BT97" s="52">
        <f t="shared" si="36"/>
        <v>2017</v>
      </c>
      <c r="BU97" s="52">
        <f t="shared" si="36"/>
        <v>2018</v>
      </c>
      <c r="BV97" s="52" t="str">
        <f t="shared" si="36"/>
        <v>2019*</v>
      </c>
      <c r="BW97" s="52">
        <f t="shared" si="36"/>
        <v>2020</v>
      </c>
      <c r="BX97" s="52">
        <f t="shared" ref="BX97:BY97" si="37">BX3</f>
        <v>2021</v>
      </c>
      <c r="BY97" s="52">
        <f t="shared" si="37"/>
        <v>2022</v>
      </c>
    </row>
    <row r="98" spans="1:77" x14ac:dyDescent="0.2">
      <c r="A98" s="3" t="s">
        <v>29</v>
      </c>
      <c r="B98" s="3" t="s">
        <v>28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>
        <f t="shared" ref="AD98:BW98" si="38">AD19</f>
        <v>686.41724956400049</v>
      </c>
      <c r="AE98" s="28">
        <f t="shared" si="38"/>
        <v>693.63088710152158</v>
      </c>
      <c r="AF98" s="28">
        <f t="shared" si="38"/>
        <v>734.24965265971946</v>
      </c>
      <c r="AG98" s="28">
        <f t="shared" si="38"/>
        <v>740.24010175475473</v>
      </c>
      <c r="AH98" s="28">
        <f t="shared" si="38"/>
        <v>746.09729140294633</v>
      </c>
      <c r="AI98" s="28">
        <f t="shared" si="38"/>
        <v>788.04453768496342</v>
      </c>
      <c r="AJ98" s="28">
        <f t="shared" si="38"/>
        <v>794.36078348778437</v>
      </c>
      <c r="AK98" s="28">
        <f t="shared" si="38"/>
        <v>899.48739342424324</v>
      </c>
      <c r="AL98" s="28">
        <f t="shared" si="38"/>
        <v>903.38774659770968</v>
      </c>
      <c r="AM98" s="28">
        <f t="shared" si="38"/>
        <v>1009.7557446817182</v>
      </c>
      <c r="AN98" s="28">
        <f t="shared" si="38"/>
        <v>1013.5970794218447</v>
      </c>
      <c r="AO98" s="28">
        <f t="shared" si="38"/>
        <v>1061.4776609815249</v>
      </c>
      <c r="AP98" s="28">
        <f t="shared" si="38"/>
        <v>1065.0224215246637</v>
      </c>
      <c r="AQ98" s="28">
        <f t="shared" si="38"/>
        <v>1112.7930228102655</v>
      </c>
      <c r="AR98" s="28">
        <f t="shared" si="38"/>
        <v>1116.10924978193</v>
      </c>
      <c r="AS98" s="28">
        <f t="shared" si="38"/>
        <v>1193.9949524590982</v>
      </c>
      <c r="AT98" s="28">
        <f t="shared" si="38"/>
        <v>1197.3408596237041</v>
      </c>
      <c r="AU98" s="28">
        <f t="shared" si="38"/>
        <v>1349.7814033088239</v>
      </c>
      <c r="AV98" s="28">
        <f t="shared" si="38"/>
        <v>1436.7440735365265</v>
      </c>
      <c r="AW98" s="28">
        <f t="shared" si="38"/>
        <v>1442.4679094015009</v>
      </c>
      <c r="AX98" s="28">
        <f t="shared" si="38"/>
        <v>1491.164578512658</v>
      </c>
      <c r="AY98" s="28">
        <f t="shared" si="38"/>
        <v>1493.3107337216379</v>
      </c>
      <c r="AZ98" s="28">
        <f t="shared" si="38"/>
        <v>1536.365794668191</v>
      </c>
      <c r="BA98" s="28">
        <f t="shared" si="38"/>
        <v>1541.3378448542658</v>
      </c>
      <c r="BB98" s="28">
        <f t="shared" si="38"/>
        <v>1561.8178814615458</v>
      </c>
      <c r="BC98" s="28">
        <f t="shared" si="38"/>
        <v>1565.9074349711766</v>
      </c>
      <c r="BD98" s="28">
        <f t="shared" si="38"/>
        <v>1631.4473522462204</v>
      </c>
      <c r="BE98" s="28">
        <f t="shared" si="38"/>
        <v>1632.8117041165767</v>
      </c>
      <c r="BF98" s="28">
        <f t="shared" si="38"/>
        <v>1672.4599682128096</v>
      </c>
      <c r="BG98" s="28">
        <f t="shared" si="38"/>
        <v>1672.1291626804143</v>
      </c>
      <c r="BH98" s="28">
        <f t="shared" si="38"/>
        <v>1707.6682174452421</v>
      </c>
      <c r="BI98" s="28">
        <f t="shared" si="38"/>
        <v>1707.2499870158822</v>
      </c>
      <c r="BJ98" s="28">
        <f t="shared" si="38"/>
        <v>1753.7337813963547</v>
      </c>
      <c r="BK98" s="28">
        <f t="shared" si="38"/>
        <v>1752.0432666059016</v>
      </c>
      <c r="BL98" s="28">
        <f t="shared" si="38"/>
        <v>1805.9229716967463</v>
      </c>
      <c r="BM98" s="28">
        <f t="shared" si="38"/>
        <v>1806.2037215112289</v>
      </c>
      <c r="BN98" s="28">
        <f t="shared" si="38"/>
        <v>1839.2868928887071</v>
      </c>
      <c r="BO98" s="28">
        <f t="shared" si="38"/>
        <v>1837.9677931974691</v>
      </c>
      <c r="BP98" s="28">
        <f t="shared" si="38"/>
        <v>1852.1587101383716</v>
      </c>
      <c r="BQ98" s="28">
        <f t="shared" si="38"/>
        <v>1850.2556126389804</v>
      </c>
      <c r="BR98" s="28">
        <f t="shared" si="38"/>
        <v>1856.8037479800182</v>
      </c>
      <c r="BS98" s="28">
        <f t="shared" si="38"/>
        <v>1854.6379130616747</v>
      </c>
      <c r="BT98" s="28">
        <f t="shared" si="38"/>
        <v>1852.7834884171293</v>
      </c>
      <c r="BU98" s="28">
        <f t="shared" si="38"/>
        <v>1850.6090220074075</v>
      </c>
      <c r="BV98" s="28">
        <f t="shared" si="38"/>
        <v>1864.2356444736542</v>
      </c>
      <c r="BW98" s="28">
        <f t="shared" si="38"/>
        <v>1862.1468597636308</v>
      </c>
      <c r="BX98" s="28">
        <f t="shared" ref="BX98:BY98" si="39">BX19</f>
        <v>1876.3352908323825</v>
      </c>
      <c r="BY98" s="28">
        <f t="shared" si="39"/>
        <v>1874.4927600330752</v>
      </c>
    </row>
    <row r="99" spans="1:77" x14ac:dyDescent="0.2">
      <c r="A99" s="3" t="s">
        <v>74</v>
      </c>
      <c r="B99" s="3" t="s">
        <v>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>
        <f>AD23</f>
        <v>695.49542988237863</v>
      </c>
      <c r="AE99" s="28">
        <f t="shared" ref="AE99:BQ99" si="40">AE23</f>
        <v>701.28219299215209</v>
      </c>
      <c r="AF99" s="28">
        <f t="shared" si="40"/>
        <v>743.54074300565662</v>
      </c>
      <c r="AG99" s="28">
        <f t="shared" si="40"/>
        <v>747.30691637166456</v>
      </c>
      <c r="AH99" s="28">
        <f t="shared" si="40"/>
        <v>749.14967549778453</v>
      </c>
      <c r="AI99" s="28">
        <f t="shared" si="40"/>
        <v>785.38031910055122</v>
      </c>
      <c r="AJ99" s="28">
        <f t="shared" si="40"/>
        <v>786.55679431248996</v>
      </c>
      <c r="AK99" s="28">
        <f t="shared" si="40"/>
        <v>887.0014111426683</v>
      </c>
      <c r="AL99" s="28">
        <f t="shared" si="40"/>
        <v>887.37811968870199</v>
      </c>
      <c r="AM99" s="28">
        <f t="shared" si="40"/>
        <v>988.59054335051076</v>
      </c>
      <c r="AN99" s="28">
        <f t="shared" si="40"/>
        <v>989.03640568941341</v>
      </c>
      <c r="AO99" s="28">
        <f t="shared" si="40"/>
        <v>1031.8780828977399</v>
      </c>
      <c r="AP99" s="28">
        <f t="shared" si="40"/>
        <v>1032.2857249375536</v>
      </c>
      <c r="AQ99" s="28">
        <f t="shared" si="40"/>
        <v>1075.6018291069877</v>
      </c>
      <c r="AR99" s="28">
        <f t="shared" si="40"/>
        <v>1075.6368813976758</v>
      </c>
      <c r="AS99" s="28">
        <f t="shared" si="40"/>
        <v>1148.251611642899</v>
      </c>
      <c r="AT99" s="28">
        <f t="shared" si="40"/>
        <v>1148.1112726258987</v>
      </c>
      <c r="AU99" s="28">
        <f t="shared" si="40"/>
        <v>1290.7602669301023</v>
      </c>
      <c r="AV99" s="28">
        <f t="shared" si="40"/>
        <v>1361.1676431287901</v>
      </c>
      <c r="AW99" s="28">
        <f t="shared" si="40"/>
        <v>1365</v>
      </c>
      <c r="AX99" s="28">
        <f t="shared" si="40"/>
        <v>1408</v>
      </c>
      <c r="AY99" s="28">
        <f t="shared" si="40"/>
        <v>1407</v>
      </c>
      <c r="AZ99" s="28">
        <f t="shared" si="40"/>
        <v>1435</v>
      </c>
      <c r="BA99" s="28">
        <f t="shared" si="40"/>
        <v>1431</v>
      </c>
      <c r="BB99" s="28">
        <f t="shared" si="40"/>
        <v>1442</v>
      </c>
      <c r="BC99" s="28">
        <f t="shared" si="40"/>
        <v>1438.7210682492582</v>
      </c>
      <c r="BD99" s="28">
        <f t="shared" si="40"/>
        <v>1472.553224648826</v>
      </c>
      <c r="BE99" s="28">
        <f t="shared" si="40"/>
        <v>1470.9124418294757</v>
      </c>
      <c r="BF99" s="28">
        <f t="shared" si="40"/>
        <v>1503.4671800362378</v>
      </c>
      <c r="BG99" s="28">
        <f t="shared" si="40"/>
        <v>1499.8745012919896</v>
      </c>
      <c r="BH99" s="28">
        <f t="shared" si="40"/>
        <v>1526.699027056361</v>
      </c>
      <c r="BI99" s="28">
        <f t="shared" si="40"/>
        <v>1521.9698542274052</v>
      </c>
      <c r="BJ99" s="28">
        <f t="shared" si="40"/>
        <v>1558.9004357766792</v>
      </c>
      <c r="BK99" s="28">
        <f t="shared" si="40"/>
        <v>1555.1547609640459</v>
      </c>
      <c r="BL99" s="28">
        <f t="shared" si="40"/>
        <v>1598.1031788846931</v>
      </c>
      <c r="BM99" s="28">
        <f t="shared" si="40"/>
        <v>1591.2332809604379</v>
      </c>
      <c r="BN99" s="28">
        <f t="shared" si="40"/>
        <v>1611.7140572816515</v>
      </c>
      <c r="BO99" s="28">
        <f t="shared" si="40"/>
        <v>1605.2102435823831</v>
      </c>
      <c r="BP99" s="28">
        <f t="shared" si="40"/>
        <v>1611.4084098896355</v>
      </c>
      <c r="BQ99" s="28">
        <f t="shared" si="40"/>
        <v>1604.8470238586642</v>
      </c>
      <c r="BR99" s="28">
        <f t="shared" ref="BR99:BS99" si="41">BR23</f>
        <v>1606.0790847380692</v>
      </c>
      <c r="BS99" s="28">
        <f t="shared" si="41"/>
        <v>1600.3692862621531</v>
      </c>
      <c r="BT99" s="28">
        <f t="shared" ref="BT99:BU99" si="42">BT23</f>
        <v>1595.095622503329</v>
      </c>
      <c r="BU99" s="28">
        <f t="shared" si="42"/>
        <v>1588.9720501428781</v>
      </c>
      <c r="BV99" s="28">
        <f t="shared" ref="BV99:BW99" si="43">BV23</f>
        <v>1598.5314625316512</v>
      </c>
      <c r="BW99" s="28">
        <f t="shared" si="43"/>
        <v>1594.2902061746893</v>
      </c>
      <c r="BX99" s="28">
        <f t="shared" ref="BX99:BY99" si="44">BX23</f>
        <v>1600.3522533700661</v>
      </c>
      <c r="BY99" s="28">
        <f t="shared" si="44"/>
        <v>1595.5041488081413</v>
      </c>
    </row>
    <row r="100" spans="1:77" x14ac:dyDescent="0.2">
      <c r="A100" s="3" t="s">
        <v>30</v>
      </c>
      <c r="B100" s="3" t="s">
        <v>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>
        <f>IF(AD29=0,,AD29)</f>
        <v>323.30949615956644</v>
      </c>
      <c r="AE100" s="28">
        <f t="shared" ref="AE100:BQ100" si="45">AE29</f>
        <v>325.93232186176556</v>
      </c>
      <c r="AF100" s="28">
        <f t="shared" si="45"/>
        <v>343.54636591478697</v>
      </c>
      <c r="AG100" s="28">
        <f t="shared" si="45"/>
        <v>345.33523659373202</v>
      </c>
      <c r="AH100" s="28">
        <f t="shared" si="45"/>
        <v>345.8289556629544</v>
      </c>
      <c r="AI100" s="28">
        <f t="shared" si="45"/>
        <v>360.61856115418675</v>
      </c>
      <c r="AJ100" s="28">
        <f t="shared" si="45"/>
        <v>359.66836287067906</v>
      </c>
      <c r="AK100" s="28">
        <f t="shared" si="45"/>
        <v>403.34601787845355</v>
      </c>
      <c r="AL100" s="28">
        <f t="shared" si="45"/>
        <v>401.55529557497761</v>
      </c>
      <c r="AM100" s="28">
        <f t="shared" si="45"/>
        <v>445.74724599309724</v>
      </c>
      <c r="AN100" s="28">
        <f t="shared" si="45"/>
        <v>444.99090149018838</v>
      </c>
      <c r="AO100" s="28">
        <f t="shared" si="45"/>
        <v>463.67075901474789</v>
      </c>
      <c r="AP100" s="28">
        <f t="shared" si="45"/>
        <v>462.46010710228808</v>
      </c>
      <c r="AQ100" s="28">
        <f t="shared" si="45"/>
        <v>479.81292085763391</v>
      </c>
      <c r="AR100" s="28">
        <f t="shared" si="45"/>
        <v>432.75877414186965</v>
      </c>
      <c r="AS100" s="28">
        <f t="shared" si="45"/>
        <v>458.90985976804205</v>
      </c>
      <c r="AT100" s="28">
        <f t="shared" si="45"/>
        <v>456.57102143921236</v>
      </c>
      <c r="AU100" s="28">
        <f t="shared" si="45"/>
        <v>511.88019966722129</v>
      </c>
      <c r="AV100" s="28">
        <f t="shared" si="45"/>
        <v>660.44589747082591</v>
      </c>
      <c r="AW100" s="28">
        <f t="shared" si="45"/>
        <v>650.72488939094421</v>
      </c>
      <c r="AX100" s="28">
        <f t="shared" si="45"/>
        <v>672.14664986935418</v>
      </c>
      <c r="AY100" s="28">
        <f t="shared" si="45"/>
        <v>670.6525551574581</v>
      </c>
      <c r="AZ100" s="28">
        <f t="shared" si="45"/>
        <v>684.94385001420324</v>
      </c>
      <c r="BA100" s="28">
        <f t="shared" si="45"/>
        <v>683.10839144475131</v>
      </c>
      <c r="BB100" s="28">
        <f t="shared" si="45"/>
        <v>686.61576468415217</v>
      </c>
      <c r="BC100" s="28">
        <f t="shared" si="45"/>
        <v>683.22693232248525</v>
      </c>
      <c r="BD100" s="28">
        <f t="shared" si="45"/>
        <v>694.98139450043323</v>
      </c>
      <c r="BE100" s="28">
        <f t="shared" si="45"/>
        <v>691.59392771968442</v>
      </c>
      <c r="BF100" s="28">
        <f t="shared" si="45"/>
        <v>706.33662219751704</v>
      </c>
      <c r="BG100" s="28">
        <f t="shared" si="45"/>
        <v>703.80517623177707</v>
      </c>
      <c r="BH100" s="28">
        <f t="shared" si="45"/>
        <v>716.96663078579115</v>
      </c>
      <c r="BI100" s="28">
        <f t="shared" si="45"/>
        <v>714.53977599080986</v>
      </c>
      <c r="BJ100" s="28">
        <f t="shared" si="45"/>
        <v>731.4912707289792</v>
      </c>
      <c r="BK100" s="28">
        <f t="shared" si="45"/>
        <v>728.99247338450107</v>
      </c>
      <c r="BL100" s="28">
        <f t="shared" si="45"/>
        <v>749.00039856516537</v>
      </c>
      <c r="BM100" s="28">
        <f t="shared" si="45"/>
        <v>744.89123698247408</v>
      </c>
      <c r="BN100" s="28">
        <f t="shared" si="45"/>
        <v>753.4764190317195</v>
      </c>
      <c r="BO100" s="28">
        <f t="shared" si="45"/>
        <v>749.64674755465285</v>
      </c>
      <c r="BP100" s="28">
        <f t="shared" si="45"/>
        <v>751.39435620326401</v>
      </c>
      <c r="BQ100" s="28">
        <f t="shared" si="45"/>
        <v>748.87513941556995</v>
      </c>
      <c r="BR100" s="28">
        <f t="shared" ref="BR100:BS100" si="46">BR29</f>
        <v>748.98720778853226</v>
      </c>
      <c r="BS100" s="28">
        <f t="shared" si="46"/>
        <v>747.60377248646444</v>
      </c>
      <c r="BT100" s="28">
        <f t="shared" ref="BT100:BU100" si="47">BT29</f>
        <v>746.77017449824314</v>
      </c>
      <c r="BU100" s="28">
        <f t="shared" si="47"/>
        <v>743.28829268292668</v>
      </c>
      <c r="BV100" s="28">
        <f t="shared" ref="BV100:BW100" si="48">BV29</f>
        <v>747.16343749999987</v>
      </c>
      <c r="BW100" s="28">
        <f t="shared" si="48"/>
        <v>744.33934332890487</v>
      </c>
      <c r="BX100" s="28">
        <f t="shared" ref="BX100:BY100" si="49">BX29</f>
        <v>747.52730613279266</v>
      </c>
      <c r="BY100" s="28">
        <f t="shared" si="49"/>
        <v>744.86203292396135</v>
      </c>
    </row>
    <row r="101" spans="1:77" x14ac:dyDescent="0.2">
      <c r="A101" s="3" t="s">
        <v>31</v>
      </c>
      <c r="B101" s="3" t="s">
        <v>3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 t="str">
        <f>AD32</f>
        <v>…</v>
      </c>
      <c r="AE101" s="28" t="str">
        <f t="shared" ref="AE101:BQ101" si="50">AE32</f>
        <v>…</v>
      </c>
      <c r="AF101" s="28" t="str">
        <f t="shared" si="50"/>
        <v>…</v>
      </c>
      <c r="AG101" s="28" t="str">
        <f t="shared" si="50"/>
        <v>…</v>
      </c>
      <c r="AH101" s="28" t="str">
        <f t="shared" si="50"/>
        <v>…</v>
      </c>
      <c r="AI101" s="28" t="str">
        <f t="shared" si="50"/>
        <v>…</v>
      </c>
      <c r="AJ101" s="28" t="str">
        <f t="shared" si="50"/>
        <v>…</v>
      </c>
      <c r="AK101" s="28" t="str">
        <f t="shared" si="50"/>
        <v>…</v>
      </c>
      <c r="AL101" s="28" t="str">
        <f t="shared" si="50"/>
        <v>…</v>
      </c>
      <c r="AM101" s="28" t="str">
        <f t="shared" si="50"/>
        <v>…</v>
      </c>
      <c r="AN101" s="28" t="str">
        <f t="shared" si="50"/>
        <v>…</v>
      </c>
      <c r="AO101" s="28" t="str">
        <f t="shared" si="50"/>
        <v>…</v>
      </c>
      <c r="AP101" s="28" t="str">
        <f t="shared" si="50"/>
        <v>…</v>
      </c>
      <c r="AQ101" s="28" t="str">
        <f t="shared" si="50"/>
        <v>…</v>
      </c>
      <c r="AR101" s="28">
        <f t="shared" si="50"/>
        <v>376.79769894534996</v>
      </c>
      <c r="AS101" s="28">
        <f t="shared" si="50"/>
        <v>400.12804097311141</v>
      </c>
      <c r="AT101" s="28">
        <f t="shared" si="50"/>
        <v>397.64166393711105</v>
      </c>
      <c r="AU101" s="28">
        <f t="shared" si="50"/>
        <v>442.7554980595084</v>
      </c>
      <c r="AV101" s="28">
        <f t="shared" si="50"/>
        <v>476.55298416565165</v>
      </c>
      <c r="AW101" s="28">
        <f t="shared" si="50"/>
        <v>427.17082563154651</v>
      </c>
      <c r="AX101" s="28">
        <f t="shared" si="50"/>
        <v>443.38656694529988</v>
      </c>
      <c r="AY101" s="28">
        <f t="shared" si="50"/>
        <v>446.49551008390989</v>
      </c>
      <c r="AZ101" s="28">
        <f t="shared" si="50"/>
        <v>487.85737226277365</v>
      </c>
      <c r="BA101" s="28">
        <f t="shared" si="50"/>
        <v>497.23360200111171</v>
      </c>
      <c r="BB101" s="28">
        <f t="shared" si="50"/>
        <v>508.63302381913604</v>
      </c>
      <c r="BC101" s="28">
        <f t="shared" si="50"/>
        <v>514.64961636828639</v>
      </c>
      <c r="BD101" s="28">
        <f t="shared" si="50"/>
        <v>532.09544921110967</v>
      </c>
      <c r="BE101" s="28">
        <f t="shared" si="50"/>
        <v>535.21310832025119</v>
      </c>
      <c r="BF101" s="28">
        <f t="shared" si="50"/>
        <v>551.12128810875015</v>
      </c>
      <c r="BG101" s="28">
        <f t="shared" si="50"/>
        <v>553.87834645669295</v>
      </c>
      <c r="BH101" s="28">
        <f t="shared" si="50"/>
        <v>568.69594505349357</v>
      </c>
      <c r="BI101" s="28">
        <f t="shared" si="50"/>
        <v>570.34354543074119</v>
      </c>
      <c r="BJ101" s="28">
        <f t="shared" si="50"/>
        <v>586.88258627528762</v>
      </c>
      <c r="BK101" s="28">
        <f t="shared" si="50"/>
        <v>587.5636241610739</v>
      </c>
      <c r="BL101" s="28">
        <f t="shared" si="50"/>
        <v>605.69269624573383</v>
      </c>
      <c r="BM101" s="28">
        <f t="shared" si="50"/>
        <v>608.58699888641422</v>
      </c>
      <c r="BN101" s="28">
        <f t="shared" si="50"/>
        <v>620.59175084175081</v>
      </c>
      <c r="BO101" s="28">
        <f t="shared" si="50"/>
        <v>623.32677391554148</v>
      </c>
      <c r="BP101" s="28">
        <f t="shared" si="50"/>
        <v>624.8419964559954</v>
      </c>
      <c r="BQ101" s="28">
        <f t="shared" si="50"/>
        <v>625.32462854570008</v>
      </c>
      <c r="BR101" s="28">
        <f t="shared" ref="BR101:BS101" si="51">BR32</f>
        <v>630.57245710784309</v>
      </c>
      <c r="BS101" s="28">
        <f t="shared" si="51"/>
        <v>632.26672979797979</v>
      </c>
      <c r="BT101" s="28">
        <f t="shared" ref="BT101:BU101" si="52">BT32</f>
        <v>631.78053863417756</v>
      </c>
      <c r="BU101" s="28">
        <f t="shared" si="52"/>
        <v>634.0449013157895</v>
      </c>
      <c r="BV101" s="28">
        <f t="shared" ref="BV101:BW101" si="53">BV32</f>
        <v>638.78713037634407</v>
      </c>
      <c r="BW101" s="28">
        <f t="shared" si="53"/>
        <v>638.04525273224044</v>
      </c>
      <c r="BX101" s="28">
        <f t="shared" ref="BX101:BY101" si="54">BX32</f>
        <v>645.52162674478723</v>
      </c>
      <c r="BY101" s="28">
        <f t="shared" si="54"/>
        <v>646.8648648648649</v>
      </c>
    </row>
    <row r="103" spans="1:77" x14ac:dyDescent="0.2">
      <c r="BW103" s="48"/>
      <c r="BX103" s="48"/>
      <c r="BY103" s="48"/>
    </row>
  </sheetData>
  <pageMargins left="0.39370078740157483" right="0.31496062992125984" top="0.35433070866141736" bottom="0.35433070866141736" header="0.31496062992125984" footer="0.31496062992125984"/>
  <pageSetup paperSize="9" scale="6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AHV_AVS_6</vt:lpstr>
      <vt:lpstr>AHV_AVS_6!Druckbereich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2020-04-20T09:13:31Z</cp:lastPrinted>
  <dcterms:created xsi:type="dcterms:W3CDTF">2004-03-17T15:04:24Z</dcterms:created>
  <dcterms:modified xsi:type="dcterms:W3CDTF">2023-11-29T11:14:19Z</dcterms:modified>
</cp:coreProperties>
</file>