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adb.intra.admin.ch\BSV$\Org\MASS\01_admin\00_sekretariat\Sekretariat\SVS-WEB-Tabellen\SVS 2024 fertige Tabellen\bv\"/>
    </mc:Choice>
  </mc:AlternateContent>
  <xr:revisionPtr revIDLastSave="0" documentId="13_ncr:1_{5C81F90E-264A-45BF-BE9F-BBE0CDD668C6}" xr6:coauthVersionLast="47" xr6:coauthVersionMax="47" xr10:uidLastSave="{00000000-0000-0000-0000-000000000000}"/>
  <bookViews>
    <workbookView xWindow="-120" yWindow="-120" windowWidth="29040" windowHeight="15720" xr2:uid="{00000000-000D-0000-FFFF-FFFF00000000}"/>
  </bookViews>
  <sheets>
    <sheet name="BV_PP_3.1_3.2" sheetId="4" r:id="rId1"/>
    <sheet name="BV_PP_3.3" sheetId="3" r:id="rId2"/>
  </sheets>
  <externalReferences>
    <externalReference r:id="rId3"/>
    <externalReference r:id="rId4"/>
    <externalReference r:id="rId5"/>
    <externalReference r:id="rId6"/>
    <externalReference r:id="rId7"/>
    <externalReference r:id="rId8"/>
  </externalReferences>
  <definedNames>
    <definedName name="_Regression_Int" hidden="1">1</definedName>
    <definedName name="ACwvu.ann." localSheetId="0" hidden="1">'[1]Schätzung BV-Einn.'!#REF!</definedName>
    <definedName name="ACwvu.ann." localSheetId="1" hidden="1">'[1]Schätzung BV-Einn.'!#REF!</definedName>
    <definedName name="ACwvu.ann." hidden="1">'[1]Schätzung BV-Einn.'!#REF!</definedName>
    <definedName name="ACwvu.Anteile._.87_96." hidden="1">'[2]GR nach Funktion'!$B$443:$Z$477</definedName>
    <definedName name="ACwvu.Betriebsrechnung._.87_96." localSheetId="0" hidden="1">#REF!</definedName>
    <definedName name="ACwvu.Betriebsrechnung._.87_96." localSheetId="1" hidden="1">#REF!</definedName>
    <definedName name="ACwvu.Betriebsrechnung._.87_96." hidden="1">#REF!</definedName>
    <definedName name="ACwvu.Datenbasis." hidden="1">'[1]Grunddaten bis SVS 2004'!$BW$21</definedName>
    <definedName name="ACwvu.Detail._.87_96." hidden="1">'[2]GR nach Funktion'!$A$3:$Z$441</definedName>
    <definedName name="ACwvu.Formelkopie._.Faltprospekt." hidden="1">[1]Taschenstatistik!$M$33</definedName>
    <definedName name="ACwvu.Gesamtrechnung._.87_96." hidden="1">'[2]GR ab 87 im Überblick'!$A$1:$M$30</definedName>
    <definedName name="ACwvu.Grafik._.Anteile._.1996." hidden="1">'[2]GR nach Funktion'!$AB$481</definedName>
    <definedName name="ACwvu.Grafikauswahl." hidden="1">'[1]Schätzung BV-Ausg.'!$AO$47</definedName>
    <definedName name="ACwvu.Grafikbeispiele._.für._.Einleitung." hidden="1">'[1]Schätzung BV-Einn.'!$BG$41</definedName>
    <definedName name="ACwvu.T.._.15.1._.ohne._.Korrektur." localSheetId="0" hidden="1">'[1]Schätzung BV-Einn.'!#REF!</definedName>
    <definedName name="ACwvu.T.._.15.1._.ohne._.Korrektur." localSheetId="1" hidden="1">'[1]Schätzung BV-Einn.'!#REF!</definedName>
    <definedName name="ACwvu.T.._.15.1._.ohne._.Korrektur." hidden="1">'[1]Schätzung BV-Einn.'!#REF!</definedName>
    <definedName name="ACwvu.Übersicht._.87_96." hidden="1">'[2]GR nach Funktion'!$A$3:$Z$441</definedName>
    <definedName name="ACwvu.Valuekopie._.für._.Faltprospekt." hidden="1">[1]Taschenstatistik!$M$33</definedName>
    <definedName name="ACwvu.Veränderungsraten._.87_96." hidden="1">'[2]GR ab 87 im Überblick'!$A$1:$M$64</definedName>
    <definedName name="Cwvu.ann." localSheetId="0" hidden="1">'[1]Schätzung BV-Einn.'!$A$12:$IV$15,'[1]Schätzung BV-Einn.'!$A$17:$IV$20,'[1]Schätzung BV-Einn.'!#REF!,'[1]Schätzung BV-Einn.'!#REF!,'[1]Schätzung BV-Einn.'!#REF!,'[1]Schätzung BV-Einn.'!#REF!,'[1]Schätzung BV-Einn.'!#REF!</definedName>
    <definedName name="Cwvu.ann." localSheetId="1" hidden="1">'[1]Schätzung BV-Einn.'!$A$12:$IV$15,'[1]Schätzung BV-Einn.'!$A$17:$IV$20,'[1]Schätzung BV-Einn.'!#REF!,'[1]Schätzung BV-Einn.'!#REF!,'[1]Schätzung BV-Einn.'!#REF!,'[1]Schätzung BV-Einn.'!#REF!,'[1]Schätzung BV-Einn.'!#REF!</definedName>
    <definedName name="Cwvu.ann." hidden="1">'[1]Schätzung BV-Einn.'!$A$12:$IV$15,'[1]Schätzung BV-Einn.'!$A$17:$IV$20,'[1]Schätzung BV-Einn.'!#REF!,'[1]Schätzung BV-Einn.'!#REF!,'[1]Schätzung BV-Einn.'!#REF!,'[1]Schätzung BV-Einn.'!#REF!,'[1]Schätzung BV-Einn.'!#REF!</definedName>
    <definedName name="Cwvu.Anteile._.87_96." hidden="1">'[2]GR nach Funktion'!$A$3:$IV$442</definedName>
    <definedName name="Cwvu.Betriebsrechnung._.87_96." localSheetId="0" hidden="1">#REF!,#REF!,#REF!,#REF!,#REF!,#REF!,#REF!,#REF!,#REF!,#REF!,#REF!,#REF!,#REF!,#REF!,#REF!,#REF!,#REF!,#REF!,#REF!,#REF!</definedName>
    <definedName name="Cwvu.Betriebsrechnung._.87_96." localSheetId="1" hidden="1">#REF!,#REF!,#REF!,#REF!,#REF!,#REF!,#REF!,#REF!,#REF!,#REF!,#REF!,#REF!,#REF!,#REF!,#REF!,#REF!,#REF!,#REF!,#REF!,#REF!</definedName>
    <definedName name="Cwvu.Betriebsrechnung._.87_96." hidden="1">#REF!,#REF!,#REF!,#REF!,#REF!,#REF!,#REF!,#REF!,#REF!,#REF!,#REF!,#REF!,#REF!,#REF!,#REF!,#REF!,#REF!,#REF!,#REF!,#REF!</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Formelkopie._.Faltprospekt." localSheetId="0" hidden="1">[1]Taschenstatistik!#REF!,[1]Taschenstatistik!#REF!,[1]Taschenstatistik!#REF!</definedName>
    <definedName name="Cwvu.Formelkopie._.Faltprospekt." localSheetId="1" hidden="1">[1]Taschenstatistik!#REF!,[1]Taschenstatistik!#REF!,[1]Taschenstatistik!#REF!</definedName>
    <definedName name="Cwvu.Formelkopie._.Faltprospekt." hidden="1">[1]Taschenstatistik!#REF!,[1]Taschenstatistik!#REF!,[1]Taschenstatistik!#REF!</definedName>
    <definedName name="Cwvu.Gesamtrechnung._.87_96." hidden="1">'[2]GR ab 87 im Überblick'!$A$26:$IV$26,'[2]GR ab 87 im Überblick'!$A$33:$IV$47,'[2]GR ab 87 im Überblick'!$A$66:$IV$98</definedName>
    <definedName name="Cwvu.Grafik._.Anteile._.1996." hidden="1">'[2]GR nach Funktion'!$A$3:$IV$442</definedName>
    <definedName name="Cwvu.Grafikauswahl." hidden="1">'[1]Schätzung BV-Ausg.'!$A$12:$IV$37</definedName>
    <definedName name="Cwvu.Grafikbeispiele._.für._.Einleitung." hidden="1">'[1]Schätzung BV-Einn.'!$A$10:$IV$37</definedName>
    <definedName name="Cwvu.T.._.15.1._.ohne._.Korrektur." localSheetId="0" hidden="1">'[1]Schätzung BV-Einn.'!$A$11:$IV$36,'[1]Schätzung BV-Einn.'!#REF!,'[1]Schätzung BV-Einn.'!#REF!</definedName>
    <definedName name="Cwvu.T.._.15.1._.ohne._.Korrektur." localSheetId="1" hidden="1">'[1]Schätzung BV-Einn.'!$A$11:$IV$36,'[1]Schätzung BV-Einn.'!#REF!,'[1]Schätzung BV-Einn.'!#REF!</definedName>
    <definedName name="Cwvu.T.._.15.1._.ohne._.Korrektur." hidden="1">'[1]Schätzung BV-Einn.'!$A$11:$IV$36,'[1]Schätzung BV-Einn.'!#REF!,'[1]Schätzung BV-Einn.'!#REF!</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aluekopie._.für._.Faltprospekt." localSheetId="0" hidden="1">[1]Taschenstatistik!#REF!,[1]Taschenstatistik!#REF!,[1]Taschenstatistik!#REF!</definedName>
    <definedName name="Cwvu.Valuekopie._.für._.Faltprospekt." localSheetId="1" hidden="1">[1]Taschenstatistik!#REF!,[1]Taschenstatistik!#REF!,[1]Taschenstatistik!#REF!</definedName>
    <definedName name="Cwvu.Valuekopie._.für._.Faltprospekt." hidden="1">[1]Taschenstatistik!#REF!,[1]Taschenstatistik!#REF!,[1]Taschenstatistik!#REF!</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'BV_PP_3.1_3.2'!$A$19:$AK$36</definedName>
    <definedName name="_xlnm.Print_Area" localSheetId="1">BV_PP_3.3!$A$1:$BG$151</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n." localSheetId="0" hidden="1">'[1]Schätzung BV-Einn.'!$F$1:$F$65536,'[1]Schätzung BV-Einn.'!#REF!,'[1]Schätzung BV-Einn.'!#REF!</definedName>
    <definedName name="Rwvu.ann." localSheetId="1" hidden="1">'[1]Schätzung BV-Einn.'!$F$1:$F$65536,'[1]Schätzung BV-Einn.'!#REF!,'[1]Schätzung BV-Einn.'!#REF!</definedName>
    <definedName name="Rwvu.ann." hidden="1">'[1]Schätzung BV-Einn.'!$F$1:$F$65536,'[1]Schätzung BV-Einn.'!#REF!,'[1]Schätzung BV-Einn.'!#REF!</definedName>
    <definedName name="Rwvu.Anteile._.87_96." hidden="1">'[2]GR nach Funktion'!$A$1:$A$65536,'[2]GR nach Funktion'!$F$1:$P$65536,'[2]GR nach Funktion'!$AA$1:$AA$65536</definedName>
    <definedName name="Rwvu.Betriebsrechnung._.87_96." localSheetId="0" hidden="1">#REF!,#REF!</definedName>
    <definedName name="Rwvu.Betriebsrechnung._.87_96." localSheetId="1" hidden="1">#REF!,#REF!</definedName>
    <definedName name="Rwvu.Betriebsrechnung._.87_96." hidden="1">#REF!,#REF!</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Grafikauswahl." hidden="1">'[1]Schätzung BV-Ausg.'!$I$1:$I$65536</definedName>
    <definedName name="Rwvu.T.._.15.1._.ohne._.Korrektur." localSheetId="0" hidden="1">'[1]Schätzung BV-Einn.'!$C$1:$F$65536,'[1]Schätzung BV-Einn.'!#REF!,'[1]Schätzung BV-Einn.'!#REF!</definedName>
    <definedName name="Rwvu.T.._.15.1._.ohne._.Korrektur." localSheetId="1" hidden="1">'[1]Schätzung BV-Einn.'!$C$1:$F$65536,'[1]Schätzung BV-Einn.'!#REF!,'[1]Schätzung BV-Einn.'!#REF!</definedName>
    <definedName name="Rwvu.T.._.15.1._.ohne._.Korrektur." hidden="1">'[1]Schätzung BV-Einn.'!$C$1:$F$65536,'[1]Schätzung BV-Einn.'!#REF!,'[1]Schätzung BV-Einn.'!#REF!</definedName>
    <definedName name="Rwvu.Übersicht._.87_96." hidden="1">'[2]GR nach Funktion'!$A$1:$A$65536,'[2]GR nach Funktion'!$F$1:$P$65536,'[2]GR nach Funktion'!$AA$1:$AA$65536</definedName>
    <definedName name="Rwvu.Veränderungsraten._.87_96." hidden="1">'[2]GR ab 87 im Überblick'!$C$1:$C$65536</definedName>
    <definedName name="solver_lin" hidden="1">0</definedName>
    <definedName name="solver_num" hidden="1">0</definedName>
    <definedName name="solver_opt" localSheetId="0" hidden="1">'[3]T 15.2 97Daten 18.6.'!#REF!</definedName>
    <definedName name="solver_opt" localSheetId="1" hidden="1">'[3]T 15.2 97Daten 18.6.'!#REF!</definedName>
    <definedName name="solver_opt" hidden="1">'[3]T 15.2 97Daten 18.6.'!#REF!</definedName>
    <definedName name="solver_typ" hidden="1">1</definedName>
    <definedName name="solver_val" hidden="1">0</definedName>
    <definedName name="Swvu.ann." localSheetId="0" hidden="1">'[1]Schätzung BV-Einn.'!#REF!</definedName>
    <definedName name="Swvu.ann." localSheetId="1" hidden="1">'[1]Schätzung BV-Einn.'!#REF!</definedName>
    <definedName name="Swvu.ann." hidden="1">'[1]Schätzung BV-Einn.'!#REF!</definedName>
    <definedName name="Swvu.Anteile._.87_96." hidden="1">'[2]GR nach Funktion'!$B$443:$Z$477</definedName>
    <definedName name="Swvu.Betriebsrechnung._.87_96." localSheetId="0" hidden="1">#REF!</definedName>
    <definedName name="Swvu.Betriebsrechnung._.87_96." localSheetId="1" hidden="1">#REF!</definedName>
    <definedName name="Swvu.Betriebsrechnung._.87_96." hidden="1">#REF!</definedName>
    <definedName name="Swvu.Datenbasis." hidden="1">'[1]Grunddaten bis SVS 2004'!$BW$21</definedName>
    <definedName name="Swvu.Detail._.87_96." hidden="1">'[2]GR nach Funktion'!$A$3:$Z$441</definedName>
    <definedName name="Swvu.Formelkopie._.Faltprospekt." hidden="1">[1]Taschenstatistik!$M$33</definedName>
    <definedName name="Swvu.Gesamtrechnung._.87_96." hidden="1">'[2]GR ab 87 im Überblick'!$A$1:$M$30</definedName>
    <definedName name="Swvu.Grafik._.Anteile._.1996." hidden="1">'[2]GR nach Funktion'!$AB$481</definedName>
    <definedName name="Swvu.Grafikauswahl." hidden="1">'[1]Schätzung BV-Ausg.'!$AO$47</definedName>
    <definedName name="Swvu.Grafikbeispiele._.für._.Einleitung." hidden="1">'[1]Schätzung BV-Einn.'!$BG$41</definedName>
    <definedName name="Swvu.T.._.15.1._.ohne._.Korrektur." localSheetId="0" hidden="1">'[1]Schätzung BV-Einn.'!#REF!</definedName>
    <definedName name="Swvu.T.._.15.1._.ohne._.Korrektur." localSheetId="1" hidden="1">'[1]Schätzung BV-Einn.'!#REF!</definedName>
    <definedName name="Swvu.T.._.15.1._.ohne._.Korrektur." hidden="1">'[1]Schätzung BV-Einn.'!#REF!</definedName>
    <definedName name="Swvu.Übersicht._.87_96." hidden="1">'[2]GR nach Funktion'!$A$3:$Z$441</definedName>
    <definedName name="Swvu.Valuekopie._.für._.Faltprospekt." hidden="1">[1]Taschenstatistik!$M$33</definedName>
    <definedName name="Swvu.Veränderungsraten._.87_96." hidden="1">'[2]GR ab 87 im Überblick'!$A$1:$M$64</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n." hidden="1">{TRUE,TRUE,1,1,1152,786,FALSE,TRUE,TRUE,TRUE,0,52,#N/A,200,#N/A,16.1636363636364,52.5833333333333,1,FALSE,FALSE,3,TRUE,1,FALSE,100,"Swvu.ann.","ACwvu.ann.",1,FALSE,FALSE,0.590551181102362,0.590551181102362,0.590551181102362,0.590551181102362,1,"","",FALSE,FALSE,FALSE,FALSE,1,100,#N/A,#N/A,"=R1C1:R80C16",FALSE,"Rwvu.ann.","Cwvu.ann.",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atenbasis." hidden="1">{TRUE,FALSE,1,1,1152,727,FALSE,TRUE,TRUE,TRUE,0,5,#N/A,99,#N/A,76.4363636363636,41.1666666666667,1,FALSE,FALSE,3,TRUE,1,FALSE,100,"Swvu.Datenbasis.","ACwvu.Datenbasis.",#N/A,FALSE,FALSE,0.78740157480315,0.78740157480315,0.984251968503937,0.984251968503937,2,"&amp;A","&amp;L&amp;D&amp;R&amp;F/ &amp;A",FALSE,FALSE,FALSE,FALSE,1,75,#N/A,#N/A,"=R1C1:R29C7",FALSE,FALSE,FALSE,FALSE,FALSE,TRUE,1,4294967292,4294967292,FALSE,FALSE,TRUE,TRUE,TRUE}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Formelkopie._.Faltprospekt." hidden="1">{TRUE,TRUE,1,1,522,359,FALSE,TRUE,TRUE,TRUE,0,8,#N/A,1,#N/A,8.38181818181818,29.2727272727273,1,FALSE,FALSE,1,TRUE,1,FALSE,100,"Swvu.Formelkopie._.Faltprospekt.","ACwvu.Formelkopie._.Faltprospekt.",#N/A,FALSE,FALSE,0.78740157480315,0.78740157480315,0.984251968503937,0.984251968503937,2,"&amp;A","&amp;L&amp;D&amp;R&amp;F/ &amp;A",FALSE,FALSE,FALSE,FALSE,1,75,#N/A,#N/A,"=R1C1:R29C7",FALSE,#N/A,"Cwvu.Formelkopie._.Faltprospekt.",FALSE,FALSE,TRUE,#N/A,4294967292,4294967292,FALSE,FALSE,TRUE,TRUE,TRUE}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uswahl." hidden="1">{TRUE,TRUE,1,1,1152,696,FALSE,TRUE,TRUE,TRUE,0,41,#N/A,1,#N/A,23.304347826087,96.5555555555556,1,FALSE,FALSE,3,TRUE,1,FALSE,83,"Swvu.Grafikauswahl.","ACwvu.Grafikauswahl.",#N/A,FALSE,FALSE,0.42,0.42,0.590551181102362,0.590551181102362,2,"","&amp;LMs, &amp;F, &amp;D &amp;T/&amp;P",FALSE,FALSE,TRUE,FALSE,1,100,#N/A,#N/A,"=R1C1:R117C43",FALSE,"Rwvu.Grafikauswahl.","Cwvu.Grafikauswahl.",FALSE,FALSE,FALSE,1,4294967292,4294967292,FALSE,TRUE,TRUE,TRUE,TRUE}</definedName>
    <definedName name="wvu.Grafikbeispiele._.für._.Einleitung." hidden="1">{TRUE,TRUE,1,1,1152,696,FALSE,TRUE,TRUE,TRUE,0,47,#N/A,38,#N/A,19.8363636363636,45,1,FALSE,FALSE,3,TRUE,1,FALSE,100,"Swvu.Grafikbeispiele._.für._.Einleitung.","ACwvu.Grafikbeispiele._.für._.Einleitung.",#N/A,FALSE,FALSE,0.393700787401575,0.393700787401575,0.393700787401575,0.511811023622047,2,"","&amp;LMs, &amp;F,&amp;D &amp;T, S.&amp;P",FALSE,FALSE,TRUE,FALSE,1,100,#N/A,#N/A,"=R1C1:R78C46",FALSE,#N/A,"Cwvu.Grafikbeispiele._.für._.Einleitung.",FALSE,FALSE,FALSE,1,4294967292,4294967292,FALSE,TRUE,TRUE,TRUE,TRUE}</definedName>
    <definedName name="wvu.T.._.15.1._.ohne._.Korrektur." hidden="1">{TRUE,TRUE,1,1,1151,400,FALSE,TRUE,TRUE,TRUE,0,1,2,1,221,1,9,4,TRUE,TRUE,1,FALSE,1,TRUE,100,"Swvu.T.._.15.1._.ohne._.Korrektur.","ACwvu.T.._.15.1._.ohne._.Korrektur.",1,FALSE,FALSE,0.42,0.42,0.590551181102362,0.590551181102362,2,"","&amp;LMs, &amp;F,&amp;D &amp;T",FALSE,FALSE,FALSE,FALSE,1,100,#N/A,#N/A,"=R1C1:R49C33",FALSE,"Rwvu.T.._.15.1._.ohne._.Korrektur.","Cwvu.T.._.15.1._.ohne._.Korrektur.",FALSE,FALSE}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aluekopie._.für._.Faltprospekt." hidden="1">{TRUE,TRUE,1,1,522,357,FALSE,TRUE,TRUE,TRUE,0,1,#N/A,1,#N/A,7.03636363636364,29.0909090909091,1,FALSE,FALSE,1,TRUE,1,FALSE,100,"Swvu.Valuekopie._.für._.Faltprospekt.","ACwvu.Valuekopie._.für._.Faltprospekt.",#N/A,FALSE,FALSE,0.78740157480315,0.78740157480315,0.984251968503937,0.984251968503937,2,"&amp;A","&amp;L&amp;D&amp;R&amp;F/ &amp;A",FALSE,FALSE,FALSE,FALSE,1,75,#N/A,#N/A,"=R1C1:R29C7",FALSE,#N/A,"Cwvu.Valuekopie._.für._.Faltprospekt.",FALSE,FALSE,TRUE,#N/A,4294967292,4294967292,FALSE,FALSE,TRUE,TRUE,TRUE}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localSheetId="0" hidden="1">#REF!,#REF!</definedName>
    <definedName name="Z_016B1528_AFB2_11D2_BE2D_CCAAFBE249DD_.wvu.Cols" localSheetId="1" hidden="1">#REF!,#REF!</definedName>
    <definedName name="Z_016B1528_AFB2_11D2_BE2D_CCAAFBE249DD_.wvu.Cols" hidden="1">#REF!,#REF!</definedName>
    <definedName name="Z_016B1528_AFB2_11D2_BE2D_CCAAFBE249DD_.wvu.PrintArea" localSheetId="0" hidden="1">#REF!</definedName>
    <definedName name="Z_016B1528_AFB2_11D2_BE2D_CCAAFBE249DD_.wvu.PrintArea" localSheetId="1" hidden="1">#REF!</definedName>
    <definedName name="Z_016B1528_AFB2_11D2_BE2D_CCAAFBE249DD_.wvu.PrintArea" hidden="1">#REF!</definedName>
    <definedName name="Z_016B1528_AFB2_11D2_BE2D_CCAAFBE249DD_.wvu.PrintTitles" localSheetId="0" hidden="1">#REF!</definedName>
    <definedName name="Z_016B1528_AFB2_11D2_BE2D_CCAAFBE249DD_.wvu.PrintTitles" localSheetId="1" hidden="1">#REF!</definedName>
    <definedName name="Z_016B1528_AFB2_11D2_BE2D_CCAAFBE249DD_.wvu.PrintTitles" hidden="1">#REF!</definedName>
    <definedName name="Z_016B1528_AFB2_11D2_BE2D_CCAAFBE249DD_.wvu.Rows" localSheetId="0" hidden="1">#REF!,#REF!,#REF!,#REF!,#REF!,#REF!,#REF!,#REF!,#REF!,#REF!,#REF!,#REF!,#REF!,#REF!,#REF!,#REF!,#REF!,#REF!,#REF!,#REF!</definedName>
    <definedName name="Z_016B1528_AFB2_11D2_BE2D_CCAAFBE249DD_.wvu.Rows" localSheetId="1" hidden="1">#REF!,#REF!,#REF!,#REF!,#REF!,#REF!,#REF!,#REF!,#REF!,#REF!,#REF!,#REF!,#REF!,#REF!,#REF!,#REF!,#REF!,#REF!,#REF!,#REF!</definedName>
    <definedName name="Z_016B1528_AFB2_11D2_BE2D_CCAAFBE249DD_.wvu.Rows" hidden="1">#REF!,#REF!,#REF!,#REF!,#REF!,#REF!,#REF!,#REF!,#REF!,#REF!,#REF!,#REF!,#REF!,#REF!,#REF!,#REF!,#REF!,#REF!,#REF!,#REF!</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localSheetId="1" hidden="1">[6]SV_AS_8_2G!$A$10:$IV$10,[6]SV_AS_8_2G!#REF!,[6]SV_AS_8_2G!$A$11:$IV$11</definedName>
    <definedName name="Z_5BDBF91C_2672_4A4D_B537_B4CA6C494A49_.wvu.Rows" hidden="1">[6]SV_AS_8_2G!$A$10:$IV$10,[6]SV_AS_8_2G!#REF!,[6]SV_AS_8_2G!$A$11:$IV$11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DAB6161_9956_11D6_8724_00065B53646D_.wvu.Cols" hidden="1">'[1]SVS vom BFS'!$E$1:$E$65536</definedName>
    <definedName name="Z_D9FEE259_41A3_11D2_860B_CAC74E393A92_.wvu.PrintArea" hidden="1">'[1]Grunddaten bis SVS 2004'!$E$99:$BZ$146</definedName>
    <definedName name="Z_D9FEE25A_41A3_11D2_860B_CAC74E393A92_.wvu.PrintArea" localSheetId="0" hidden="1">#REF!</definedName>
    <definedName name="Z_D9FEE25A_41A3_11D2_860B_CAC74E393A92_.wvu.PrintArea" localSheetId="1" hidden="1">#REF!</definedName>
    <definedName name="Z_D9FEE25A_41A3_11D2_860B_CAC74E393A92_.wvu.PrintArea" hidden="1">#REF!</definedName>
    <definedName name="Z_D9FEE25A_41A3_11D2_860B_CAC74E393A92_.wvu.Rows" localSheetId="0" hidden="1">#REF!</definedName>
    <definedName name="Z_D9FEE25A_41A3_11D2_860B_CAC74E393A92_.wvu.Rows" localSheetId="1" hidden="1">#REF!</definedName>
    <definedName name="Z_D9FEE25A_41A3_11D2_860B_CAC74E393A92_.wvu.Rows" hidden="1">#REF!</definedName>
    <definedName name="Z_D9FEE25B_41A3_11D2_860B_CAC74E393A92_.wvu.PrintArea" localSheetId="0" hidden="1">#REF!</definedName>
    <definedName name="Z_D9FEE25B_41A3_11D2_860B_CAC74E393A92_.wvu.PrintArea" localSheetId="1" hidden="1">#REF!</definedName>
    <definedName name="Z_D9FEE25B_41A3_11D2_860B_CAC74E393A92_.wvu.PrintArea" hidden="1">#REF!</definedName>
    <definedName name="Z_D9FEE25B_41A3_11D2_860B_CAC74E393A92_.wvu.Rows" localSheetId="0" hidden="1">#REF!</definedName>
    <definedName name="Z_D9FEE25B_41A3_11D2_860B_CAC74E393A92_.wvu.Rows" localSheetId="1" hidden="1">#REF!</definedName>
    <definedName name="Z_D9FEE25B_41A3_11D2_860B_CAC74E393A92_.wvu.Rows" hidden="1">#REF!</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64" i="3" l="1"/>
  <c r="BG60" i="3"/>
  <c r="BG56" i="3"/>
  <c r="BG52" i="3"/>
  <c r="BG48" i="3"/>
  <c r="BG40" i="3"/>
  <c r="BG36" i="3"/>
  <c r="BG32" i="3"/>
  <c r="BG27" i="3"/>
  <c r="BG23" i="3"/>
  <c r="BG19" i="3"/>
  <c r="BG14" i="3"/>
  <c r="BG10" i="3"/>
  <c r="BF71" i="3" l="1"/>
  <c r="BG34" i="3" l="1"/>
  <c r="BG22" i="3"/>
  <c r="BG11" i="3"/>
  <c r="BG3" i="3"/>
  <c r="BF3" i="3"/>
  <c r="BG70" i="3"/>
  <c r="BG59" i="3"/>
  <c r="BG49" i="3"/>
  <c r="BG71" i="3"/>
  <c r="BG61" i="3"/>
  <c r="BG50" i="3"/>
  <c r="BG35" i="3"/>
  <c r="BG24" i="3"/>
  <c r="BG12" i="3"/>
  <c r="BG4" i="3"/>
  <c r="BG62" i="3"/>
  <c r="BG51" i="3"/>
  <c r="BG37" i="3"/>
  <c r="BG25" i="3"/>
  <c r="BG13" i="3"/>
  <c r="BG15" i="3"/>
  <c r="BG67" i="3"/>
  <c r="BG57" i="3"/>
  <c r="BG46" i="3"/>
  <c r="BG43" i="3"/>
  <c r="BG20" i="3"/>
  <c r="BG8" i="3"/>
  <c r="BG65" i="3"/>
  <c r="BG54" i="3"/>
  <c r="BG39" i="3"/>
  <c r="BG41" i="3"/>
  <c r="BG29" i="3"/>
  <c r="BG17" i="3"/>
  <c r="BG69" i="3"/>
  <c r="BG58" i="3"/>
  <c r="BG47" i="3"/>
  <c r="BG33" i="3"/>
  <c r="BG21" i="3"/>
  <c r="BG9" i="3"/>
  <c r="BG66" i="3"/>
  <c r="BG55" i="3"/>
  <c r="BG45" i="3"/>
  <c r="BG42" i="3"/>
  <c r="BG30" i="3"/>
  <c r="BG7" i="3"/>
  <c r="BG63" i="3"/>
  <c r="BG53" i="3"/>
  <c r="BG38" i="3"/>
  <c r="BG26" i="3"/>
  <c r="BG28" i="3"/>
  <c r="BG16" i="3"/>
  <c r="BG73" i="3" l="1"/>
  <c r="BF75" i="3"/>
  <c r="BG77" i="3"/>
  <c r="BF78" i="3"/>
  <c r="BF73" i="3"/>
  <c r="AI51" i="4"/>
  <c r="AH51" i="4"/>
  <c r="AG51" i="4"/>
  <c r="AF51" i="4"/>
  <c r="AE51" i="4"/>
  <c r="AD51" i="4"/>
  <c r="AC51" i="4"/>
  <c r="AB51" i="4"/>
  <c r="AA51" i="4"/>
  <c r="Z51" i="4"/>
  <c r="Y51" i="4"/>
  <c r="X51" i="4"/>
  <c r="W51" i="4"/>
  <c r="V51" i="4"/>
  <c r="U51" i="4"/>
  <c r="T51" i="4"/>
  <c r="S51" i="4"/>
  <c r="R51" i="4"/>
  <c r="Q51" i="4"/>
  <c r="O51" i="4"/>
  <c r="M51" i="4"/>
  <c r="K51" i="4"/>
  <c r="I51" i="4"/>
  <c r="G51" i="4"/>
  <c r="E51" i="4"/>
  <c r="J51" i="4" l="1"/>
  <c r="N51" i="4"/>
  <c r="F51" i="4"/>
  <c r="P51" i="4"/>
  <c r="H51" i="4"/>
  <c r="L51" i="4"/>
  <c r="BF38" i="3"/>
  <c r="BF83" i="3"/>
  <c r="BF74" i="3"/>
  <c r="BF81" i="3"/>
  <c r="BF77" i="3"/>
  <c r="BG78" i="3"/>
  <c r="BG75" i="3"/>
  <c r="BF79" i="3"/>
  <c r="BG79" i="3"/>
  <c r="BG74" i="3"/>
  <c r="V52" i="4"/>
  <c r="AD52" i="4"/>
  <c r="BG81" i="3"/>
  <c r="BF82" i="3"/>
  <c r="BG82" i="3"/>
  <c r="BF24" i="3"/>
  <c r="BG83" i="3"/>
  <c r="BF37" i="3"/>
  <c r="BF8" i="3"/>
  <c r="BF45" i="3"/>
  <c r="BF20" i="3"/>
  <c r="E52" i="4"/>
  <c r="M52" i="4"/>
  <c r="U52" i="4"/>
  <c r="AC52" i="4"/>
  <c r="X52" i="4"/>
  <c r="AF52" i="4"/>
  <c r="R52" i="4"/>
  <c r="Z52" i="4"/>
  <c r="AH52" i="4"/>
  <c r="I52" i="4"/>
  <c r="Q52" i="4"/>
  <c r="Y52" i="4"/>
  <c r="AG52" i="4"/>
  <c r="K52" i="4"/>
  <c r="S52" i="4"/>
  <c r="AA52" i="4"/>
  <c r="T52" i="4"/>
  <c r="AB52" i="4"/>
  <c r="G52" i="4"/>
  <c r="O52" i="4"/>
  <c r="W52" i="4"/>
  <c r="AE52" i="4"/>
  <c r="BF46" i="3"/>
  <c r="BF35" i="3"/>
  <c r="BF33" i="3"/>
  <c r="BF34" i="3"/>
  <c r="BF11" i="3"/>
  <c r="BF39" i="3"/>
  <c r="BF22" i="3"/>
  <c r="BF21" i="3"/>
  <c r="BF25" i="3"/>
  <c r="BF9" i="3"/>
  <c r="BF7" i="3"/>
  <c r="BF12" i="3"/>
  <c r="L52" i="4" l="1"/>
  <c r="P52" i="4"/>
  <c r="H52" i="4"/>
  <c r="J52" i="4"/>
  <c r="N52" i="4"/>
  <c r="BF47" i="3"/>
  <c r="AI52" i="4"/>
  <c r="F52" i="4"/>
  <c r="BF26" i="3"/>
  <c r="BF13" i="3"/>
  <c r="E40" i="4" l="1"/>
  <c r="F40" i="4"/>
  <c r="H40" i="4"/>
  <c r="J40" i="4"/>
  <c r="K40" i="4"/>
  <c r="L40" i="4"/>
  <c r="M40" i="4"/>
  <c r="N40" i="4"/>
  <c r="O40" i="4"/>
  <c r="P40" i="4"/>
  <c r="Q40" i="4"/>
  <c r="R40" i="4"/>
  <c r="S40" i="4"/>
  <c r="T40" i="4"/>
  <c r="U40" i="4"/>
  <c r="V40" i="4"/>
  <c r="X40" i="4"/>
  <c r="Y40" i="4"/>
  <c r="Z40" i="4"/>
  <c r="AA40" i="4"/>
  <c r="AB40" i="4"/>
  <c r="AC40" i="4"/>
  <c r="AD40" i="4"/>
  <c r="AE40" i="4"/>
  <c r="AF40" i="4"/>
  <c r="AG40" i="4"/>
  <c r="AH40" i="4"/>
  <c r="Q42" i="4"/>
  <c r="Q45" i="4"/>
  <c r="W45" i="4"/>
  <c r="Y45" i="4"/>
  <c r="G54" i="4"/>
  <c r="I54" i="4"/>
  <c r="M54" i="4"/>
  <c r="O54" i="4"/>
  <c r="Q54" i="4"/>
  <c r="R54" i="4"/>
  <c r="S54" i="4"/>
  <c r="T54" i="4"/>
  <c r="U54" i="4"/>
  <c r="V54" i="4"/>
  <c r="W54" i="4"/>
  <c r="X54" i="4"/>
  <c r="Y54" i="4"/>
  <c r="Z54" i="4"/>
  <c r="AA54" i="4"/>
  <c r="AB54" i="4"/>
  <c r="E57" i="4"/>
  <c r="G57" i="4"/>
  <c r="I57" i="4"/>
  <c r="K57" i="4"/>
  <c r="M57" i="4"/>
  <c r="O57" i="4"/>
  <c r="Q57" i="4"/>
  <c r="R57" i="4"/>
  <c r="S57" i="4"/>
  <c r="T57" i="4"/>
  <c r="U57" i="4"/>
  <c r="V57" i="4"/>
  <c r="W57" i="4"/>
  <c r="X57" i="4"/>
  <c r="Y57" i="4"/>
  <c r="Z57" i="4"/>
  <c r="AA57" i="4"/>
  <c r="AB57" i="4"/>
  <c r="AC57" i="4"/>
  <c r="AD57" i="4"/>
  <c r="AE57" i="4"/>
  <c r="AF57" i="4"/>
  <c r="AG57" i="4"/>
  <c r="AI57" i="4"/>
  <c r="S48" i="4"/>
  <c r="M48" i="4"/>
  <c r="W40" i="4"/>
  <c r="I40" i="4"/>
  <c r="G40" i="4"/>
  <c r="R58" i="4" l="1"/>
  <c r="P54" i="4"/>
  <c r="N54" i="4"/>
  <c r="H54" i="4"/>
  <c r="K48" i="4"/>
  <c r="L48" i="4" s="1"/>
  <c r="K54" i="4"/>
  <c r="L54" i="4" s="1"/>
  <c r="E48" i="4"/>
  <c r="E54" i="4"/>
  <c r="F54" i="4" s="1"/>
  <c r="V49" i="4"/>
  <c r="M49" i="4"/>
  <c r="H42" i="4"/>
  <c r="BG89" i="3"/>
  <c r="AB49" i="4"/>
  <c r="U49" i="4"/>
  <c r="K49" i="4"/>
  <c r="W46" i="4"/>
  <c r="O46" i="4"/>
  <c r="G46" i="4"/>
  <c r="E49" i="4"/>
  <c r="AB43" i="4"/>
  <c r="T43" i="4"/>
  <c r="AA49" i="4"/>
  <c r="S49" i="4"/>
  <c r="Z43" i="4"/>
  <c r="R43" i="4"/>
  <c r="I49" i="4"/>
  <c r="AA46" i="4"/>
  <c r="S46" i="4"/>
  <c r="BF29" i="3"/>
  <c r="BG90" i="3"/>
  <c r="V46" i="4"/>
  <c r="Z46" i="4"/>
  <c r="R46" i="4"/>
  <c r="AA43" i="4"/>
  <c r="S43" i="4"/>
  <c r="K43" i="4"/>
  <c r="BG85" i="3"/>
  <c r="AB46" i="4"/>
  <c r="Q43" i="4"/>
  <c r="I43" i="4"/>
  <c r="V43" i="4"/>
  <c r="W43" i="4"/>
  <c r="O43" i="4"/>
  <c r="G43" i="4"/>
  <c r="Q46" i="4"/>
  <c r="I46" i="4"/>
  <c r="K46" i="4"/>
  <c r="BF90" i="3"/>
  <c r="BG86" i="3"/>
  <c r="X45" i="4"/>
  <c r="BF70" i="3"/>
  <c r="BF66" i="3"/>
  <c r="BF87" i="3"/>
  <c r="X46" i="4"/>
  <c r="BF16" i="3"/>
  <c r="BF91" i="3"/>
  <c r="BF85" i="3"/>
  <c r="BF69" i="3"/>
  <c r="T49" i="4"/>
  <c r="X49" i="4"/>
  <c r="U46" i="4"/>
  <c r="M46" i="4"/>
  <c r="E46" i="4"/>
  <c r="W49" i="4"/>
  <c r="O49" i="4"/>
  <c r="T46" i="4"/>
  <c r="BG87" i="3"/>
  <c r="BF89" i="3"/>
  <c r="Z49" i="4"/>
  <c r="R49" i="4"/>
  <c r="Q49" i="4"/>
  <c r="AC58" i="4"/>
  <c r="BG91" i="3"/>
  <c r="BF86" i="3"/>
  <c r="BF4" i="3"/>
  <c r="BF54" i="3"/>
  <c r="X43" i="4"/>
  <c r="U43" i="4"/>
  <c r="M43" i="4"/>
  <c r="E43" i="4"/>
  <c r="BF62" i="3"/>
  <c r="G49" i="4"/>
  <c r="Z58" i="4"/>
  <c r="V58" i="4"/>
  <c r="T58" i="4"/>
  <c r="L57" i="4"/>
  <c r="N57" i="4"/>
  <c r="BF58" i="3"/>
  <c r="BF42" i="3"/>
  <c r="U58" i="4"/>
  <c r="J45" i="4"/>
  <c r="AD58" i="4"/>
  <c r="W58" i="4"/>
  <c r="V42" i="4"/>
  <c r="P57" i="4"/>
  <c r="T45" i="4"/>
  <c r="AB45" i="4"/>
  <c r="Q48" i="4"/>
  <c r="Y48" i="4"/>
  <c r="H57" i="4"/>
  <c r="F57" i="4"/>
  <c r="AE58" i="4"/>
  <c r="P42" i="4"/>
  <c r="O42" i="4"/>
  <c r="W48" i="4"/>
  <c r="O48" i="4"/>
  <c r="P48" i="4" s="1"/>
  <c r="X58" i="4"/>
  <c r="AF58" i="4"/>
  <c r="T42" i="4"/>
  <c r="N42" i="4"/>
  <c r="M42" i="4"/>
  <c r="AH57" i="4"/>
  <c r="AH58" i="4" s="1"/>
  <c r="F42" i="4"/>
  <c r="E42" i="4"/>
  <c r="U42" i="4"/>
  <c r="G48" i="4"/>
  <c r="AI40" i="4"/>
  <c r="R45" i="4"/>
  <c r="Z45" i="4"/>
  <c r="I48" i="4"/>
  <c r="W42" i="4"/>
  <c r="G42" i="4"/>
  <c r="L45" i="4"/>
  <c r="K45" i="4"/>
  <c r="S45" i="4"/>
  <c r="AA45" i="4"/>
  <c r="X48" i="4"/>
  <c r="J57" i="4"/>
  <c r="Y58" i="4"/>
  <c r="AG58" i="4"/>
  <c r="F45" i="4"/>
  <c r="E45" i="4"/>
  <c r="N45" i="4"/>
  <c r="M45" i="4"/>
  <c r="U45" i="4"/>
  <c r="R48" i="4"/>
  <c r="Z48" i="4"/>
  <c r="S58" i="4"/>
  <c r="AA58" i="4"/>
  <c r="J42" i="4"/>
  <c r="I42" i="4"/>
  <c r="Y42" i="4"/>
  <c r="V45" i="4"/>
  <c r="R42" i="4"/>
  <c r="Z42" i="4"/>
  <c r="H45" i="4"/>
  <c r="G45" i="4"/>
  <c r="P45" i="4"/>
  <c r="O45" i="4"/>
  <c r="T48" i="4"/>
  <c r="L42" i="4"/>
  <c r="K42" i="4"/>
  <c r="S42" i="4"/>
  <c r="AA42" i="4"/>
  <c r="U48" i="4"/>
  <c r="I45" i="4"/>
  <c r="AA48" i="4"/>
  <c r="AB58" i="4"/>
  <c r="AB42" i="4"/>
  <c r="V48" i="4"/>
  <c r="X42" i="4"/>
  <c r="AB48" i="4"/>
  <c r="J48" i="4" l="1"/>
  <c r="F48" i="4"/>
  <c r="H48" i="4"/>
  <c r="N48" i="4"/>
  <c r="J54" i="4"/>
  <c r="N49" i="4"/>
  <c r="L49" i="4"/>
  <c r="J49" i="4"/>
  <c r="J46" i="4"/>
  <c r="P46" i="4"/>
  <c r="F46" i="4"/>
  <c r="N46" i="4"/>
  <c r="J43" i="4"/>
  <c r="P43" i="4"/>
  <c r="F49" i="4"/>
  <c r="H43" i="4"/>
  <c r="L46" i="4"/>
  <c r="H46" i="4"/>
  <c r="F43" i="4"/>
  <c r="N43" i="4"/>
  <c r="P49" i="4"/>
  <c r="Y46" i="4"/>
  <c r="H49" i="4"/>
  <c r="Y49" i="4"/>
  <c r="Y43" i="4"/>
  <c r="AI58" i="4"/>
  <c r="L43" i="4"/>
  <c r="AI54" i="4" l="1"/>
  <c r="AI45" i="4" l="1"/>
  <c r="AI42" i="4"/>
  <c r="AI48" i="4"/>
  <c r="AI43" i="4" l="1"/>
  <c r="AI49" i="4"/>
  <c r="AI46" i="4"/>
  <c r="AH54" i="4" l="1"/>
  <c r="AF54" i="4"/>
  <c r="AG54" i="4"/>
  <c r="AE54" i="4"/>
  <c r="AD54" i="4"/>
  <c r="AC54" i="4"/>
  <c r="BF63" i="3" l="1"/>
  <c r="BF61" i="3"/>
  <c r="AG49" i="4"/>
  <c r="AG48" i="4"/>
  <c r="AH48" i="4"/>
  <c r="BF41" i="3"/>
  <c r="BF15" i="3"/>
  <c r="AH42" i="4"/>
  <c r="BF59" i="3"/>
  <c r="BF57" i="3"/>
  <c r="AE49" i="4"/>
  <c r="AE48" i="4"/>
  <c r="AF46" i="4"/>
  <c r="AF45" i="4"/>
  <c r="AD43" i="4"/>
  <c r="AD42" i="4"/>
  <c r="AE42" i="4"/>
  <c r="AE43" i="4"/>
  <c r="AD45" i="4"/>
  <c r="AD46" i="4"/>
  <c r="AC42" i="4"/>
  <c r="AC43" i="4"/>
  <c r="AC49" i="4"/>
  <c r="AC48" i="4"/>
  <c r="AE45" i="4"/>
  <c r="AE46" i="4"/>
  <c r="AF49" i="4"/>
  <c r="AF48" i="4"/>
  <c r="AF42" i="4"/>
  <c r="AF43" i="4"/>
  <c r="BF55" i="3"/>
  <c r="BF53" i="3"/>
  <c r="AD49" i="4"/>
  <c r="AD48" i="4"/>
  <c r="BF67" i="3"/>
  <c r="BF65" i="3"/>
  <c r="AC45" i="4"/>
  <c r="AC46" i="4"/>
  <c r="AG46" i="4"/>
  <c r="AG45" i="4"/>
  <c r="AH45" i="4"/>
  <c r="BF28" i="3"/>
  <c r="AG42" i="4"/>
  <c r="AG43" i="4"/>
  <c r="AH49" i="4" l="1"/>
  <c r="BF43" i="3"/>
  <c r="AH43" i="4"/>
  <c r="BF17" i="3"/>
  <c r="AH46" i="4"/>
  <c r="BF30" i="3"/>
</calcChain>
</file>

<file path=xl/sharedStrings.xml><?xml version="1.0" encoding="utf-8"?>
<sst xmlns="http://schemas.openxmlformats.org/spreadsheetml/2006/main" count="2357" uniqueCount="114">
  <si>
    <t>Bezüger/-innen</t>
  </si>
  <si>
    <t>Versicherte</t>
  </si>
  <si>
    <t>Assurés</t>
  </si>
  <si>
    <t>Vorsorgeeinrichtungen</t>
  </si>
  <si>
    <t>Institutions de prévoyance</t>
  </si>
  <si>
    <t>Altersrenten</t>
  </si>
  <si>
    <t>Rentensumme</t>
  </si>
  <si>
    <t>Invalidenrenten</t>
  </si>
  <si>
    <t>Kapitalleistungen</t>
  </si>
  <si>
    <t>Durchschnittliche Rente</t>
  </si>
  <si>
    <t>Waisen- und Kinderrenten</t>
  </si>
  <si>
    <t>in Fr.</t>
  </si>
  <si>
    <t>Rentes de vieillesse</t>
  </si>
  <si>
    <t>Bénéficiaires</t>
  </si>
  <si>
    <t>en francs</t>
  </si>
  <si>
    <t>Rentes d'invalidité</t>
  </si>
  <si>
    <t>Prestations en capital</t>
  </si>
  <si>
    <t>en millions de francs</t>
  </si>
  <si>
    <t>in Mio. Fr.</t>
  </si>
  <si>
    <r>
      <t>Andere Renten</t>
    </r>
    <r>
      <rPr>
        <b/>
        <vertAlign val="superscript"/>
        <sz val="10"/>
        <rFont val="Arial"/>
        <family val="2"/>
      </rPr>
      <t>2</t>
    </r>
  </si>
  <si>
    <t>Rentes d’orphelins</t>
  </si>
  <si>
    <t>Waisenrenten</t>
  </si>
  <si>
    <r>
      <t>Autres rentes</t>
    </r>
    <r>
      <rPr>
        <b/>
        <vertAlign val="superscript"/>
        <sz val="10"/>
        <rFont val="Arial"/>
        <family val="2"/>
      </rPr>
      <t>2</t>
    </r>
  </si>
  <si>
    <r>
      <t>Total</t>
    </r>
    <r>
      <rPr>
        <b/>
        <vertAlign val="superscript"/>
        <sz val="10"/>
        <rFont val="Arial"/>
        <family val="2"/>
      </rPr>
      <t>3,4</t>
    </r>
  </si>
  <si>
    <t>Witwen- und Witwerrenten</t>
  </si>
  <si>
    <t>…</t>
  </si>
  <si>
    <r>
      <t>1970</t>
    </r>
    <r>
      <rPr>
        <vertAlign val="superscript"/>
        <sz val="10"/>
        <rFont val="Arial"/>
        <family val="2"/>
      </rPr>
      <t>5</t>
    </r>
  </si>
  <si>
    <r>
      <t>1980</t>
    </r>
    <r>
      <rPr>
        <vertAlign val="superscript"/>
        <sz val="10"/>
        <rFont val="Arial"/>
        <family val="2"/>
      </rPr>
      <t>5</t>
    </r>
  </si>
  <si>
    <r>
      <t>1985</t>
    </r>
    <r>
      <rPr>
        <vertAlign val="superscript"/>
        <sz val="10"/>
        <rFont val="Arial"/>
        <family val="2"/>
      </rPr>
      <t>6</t>
    </r>
  </si>
  <si>
    <r>
      <t>1986</t>
    </r>
    <r>
      <rPr>
        <vertAlign val="superscript"/>
        <sz val="10"/>
        <rFont val="Arial"/>
        <family val="2"/>
      </rPr>
      <t>6</t>
    </r>
  </si>
  <si>
    <r>
      <t>1987</t>
    </r>
    <r>
      <rPr>
        <vertAlign val="superscript"/>
        <sz val="10"/>
        <rFont val="Arial"/>
        <family val="2"/>
      </rPr>
      <t>5</t>
    </r>
  </si>
  <si>
    <r>
      <t>1988</t>
    </r>
    <r>
      <rPr>
        <vertAlign val="superscript"/>
        <sz val="10"/>
        <rFont val="Arial"/>
        <family val="2"/>
      </rPr>
      <t>6</t>
    </r>
  </si>
  <si>
    <r>
      <t>1989</t>
    </r>
    <r>
      <rPr>
        <vertAlign val="superscript"/>
        <sz val="10"/>
        <rFont val="Arial"/>
        <family val="2"/>
      </rPr>
      <t>5</t>
    </r>
  </si>
  <si>
    <r>
      <t>1990</t>
    </r>
    <r>
      <rPr>
        <vertAlign val="superscript"/>
        <sz val="10"/>
        <rFont val="Arial"/>
        <family val="2"/>
      </rPr>
      <t>5</t>
    </r>
  </si>
  <si>
    <r>
      <t>1991</t>
    </r>
    <r>
      <rPr>
        <vertAlign val="superscript"/>
        <sz val="10"/>
        <rFont val="Arial"/>
        <family val="2"/>
      </rPr>
      <t>6</t>
    </r>
  </si>
  <si>
    <r>
      <t>1992</t>
    </r>
    <r>
      <rPr>
        <vertAlign val="superscript"/>
        <sz val="10"/>
        <rFont val="Arial"/>
        <family val="2"/>
      </rPr>
      <t>5</t>
    </r>
  </si>
  <si>
    <r>
      <t>1993</t>
    </r>
    <r>
      <rPr>
        <vertAlign val="superscript"/>
        <sz val="10"/>
        <rFont val="Arial"/>
        <family val="2"/>
      </rPr>
      <t>6</t>
    </r>
  </si>
  <si>
    <r>
      <t>1994</t>
    </r>
    <r>
      <rPr>
        <vertAlign val="superscript"/>
        <sz val="10"/>
        <rFont val="Arial"/>
        <family val="2"/>
      </rPr>
      <t>5</t>
    </r>
  </si>
  <si>
    <r>
      <t>1995</t>
    </r>
    <r>
      <rPr>
        <vertAlign val="superscript"/>
        <sz val="10"/>
        <rFont val="Arial"/>
        <family val="2"/>
      </rPr>
      <t>6</t>
    </r>
  </si>
  <si>
    <r>
      <t>1996</t>
    </r>
    <r>
      <rPr>
        <vertAlign val="superscript"/>
        <sz val="10"/>
        <rFont val="Arial"/>
        <family val="2"/>
      </rPr>
      <t>5</t>
    </r>
  </si>
  <si>
    <r>
      <t>1997</t>
    </r>
    <r>
      <rPr>
        <vertAlign val="superscript"/>
        <sz val="10"/>
        <rFont val="Arial"/>
        <family val="2"/>
      </rPr>
      <t>6</t>
    </r>
  </si>
  <si>
    <r>
      <t>1998</t>
    </r>
    <r>
      <rPr>
        <vertAlign val="superscript"/>
        <sz val="10"/>
        <rFont val="Arial"/>
        <family val="2"/>
      </rPr>
      <t>5</t>
    </r>
  </si>
  <si>
    <r>
      <t>1999</t>
    </r>
    <r>
      <rPr>
        <vertAlign val="superscript"/>
        <sz val="10"/>
        <rFont val="Arial"/>
        <family val="2"/>
      </rPr>
      <t>6</t>
    </r>
  </si>
  <si>
    <r>
      <t>2000</t>
    </r>
    <r>
      <rPr>
        <vertAlign val="superscript"/>
        <sz val="10"/>
        <rFont val="Arial"/>
        <family val="2"/>
      </rPr>
      <t>5</t>
    </r>
  </si>
  <si>
    <r>
      <t>2001</t>
    </r>
    <r>
      <rPr>
        <vertAlign val="superscript"/>
        <sz val="10"/>
        <rFont val="Arial"/>
        <family val="2"/>
      </rPr>
      <t>5</t>
    </r>
  </si>
  <si>
    <r>
      <t>2002</t>
    </r>
    <r>
      <rPr>
        <vertAlign val="superscript"/>
        <sz val="10"/>
        <rFont val="Arial"/>
        <family val="2"/>
      </rPr>
      <t>5</t>
    </r>
  </si>
  <si>
    <r>
      <t>2003</t>
    </r>
    <r>
      <rPr>
        <vertAlign val="superscript"/>
        <sz val="10"/>
        <rFont val="Arial"/>
        <family val="2"/>
      </rPr>
      <t>5</t>
    </r>
  </si>
  <si>
    <r>
      <t>2004</t>
    </r>
    <r>
      <rPr>
        <vertAlign val="superscript"/>
        <sz val="10"/>
        <rFont val="Arial"/>
        <family val="2"/>
      </rPr>
      <t>7</t>
    </r>
  </si>
  <si>
    <r>
      <t>2005</t>
    </r>
    <r>
      <rPr>
        <vertAlign val="superscript"/>
        <sz val="10"/>
        <rFont val="Arial"/>
        <family val="2"/>
      </rPr>
      <t>7</t>
    </r>
  </si>
  <si>
    <r>
      <t>2006</t>
    </r>
    <r>
      <rPr>
        <vertAlign val="superscript"/>
        <sz val="10"/>
        <rFont val="Arial"/>
        <family val="2"/>
      </rPr>
      <t>7</t>
    </r>
  </si>
  <si>
    <r>
      <t>2007</t>
    </r>
    <r>
      <rPr>
        <vertAlign val="superscript"/>
        <sz val="10"/>
        <rFont val="Arial"/>
        <family val="2"/>
      </rPr>
      <t>7</t>
    </r>
  </si>
  <si>
    <r>
      <t>2008</t>
    </r>
    <r>
      <rPr>
        <vertAlign val="superscript"/>
        <sz val="10"/>
        <rFont val="Arial"/>
        <family val="2"/>
      </rPr>
      <t>7</t>
    </r>
  </si>
  <si>
    <r>
      <t>2009</t>
    </r>
    <r>
      <rPr>
        <vertAlign val="superscript"/>
        <sz val="10"/>
        <rFont val="Arial"/>
        <family val="2"/>
      </rPr>
      <t>7</t>
    </r>
  </si>
  <si>
    <r>
      <t>2010</t>
    </r>
    <r>
      <rPr>
        <vertAlign val="superscript"/>
        <sz val="10"/>
        <rFont val="Arial"/>
        <family val="2"/>
      </rPr>
      <t>7</t>
    </r>
  </si>
  <si>
    <t>Rente moyenne</t>
  </si>
  <si>
    <t>Somme des rentes</t>
  </si>
  <si>
    <t>Leistungssumme</t>
  </si>
  <si>
    <t>Durchschnittsrente</t>
  </si>
  <si>
    <t>Prestation moyenne</t>
  </si>
  <si>
    <t>Somme des prestations</t>
  </si>
  <si>
    <t>in Franken</t>
  </si>
  <si>
    <t>Taux de variations</t>
  </si>
  <si>
    <t>Veränderungsraten</t>
  </si>
  <si>
    <r>
      <t>2011</t>
    </r>
    <r>
      <rPr>
        <vertAlign val="superscript"/>
        <sz val="10"/>
        <rFont val="Arial"/>
        <family val="2"/>
      </rPr>
      <t>7</t>
    </r>
  </si>
  <si>
    <t>Durchschnittsleistung</t>
  </si>
  <si>
    <r>
      <t>2012</t>
    </r>
    <r>
      <rPr>
        <vertAlign val="superscript"/>
        <sz val="10"/>
        <rFont val="Arial"/>
        <family val="2"/>
      </rPr>
      <t>7</t>
    </r>
  </si>
  <si>
    <t>Rentes de survivants (orphelins inclus)</t>
  </si>
  <si>
    <t>Hinterlassenenrenten (inkl. Waisen)</t>
  </si>
  <si>
    <r>
      <t>2013</t>
    </r>
    <r>
      <rPr>
        <vertAlign val="superscript"/>
        <sz val="10"/>
        <rFont val="Arial"/>
        <family val="2"/>
      </rPr>
      <t>7</t>
    </r>
  </si>
  <si>
    <r>
      <t>2014</t>
    </r>
    <r>
      <rPr>
        <vertAlign val="superscript"/>
        <sz val="10"/>
        <rFont val="Arial"/>
        <family val="2"/>
      </rPr>
      <t>7</t>
    </r>
  </si>
  <si>
    <r>
      <t>Rentes pour enfants de personnes pensionnées</t>
    </r>
    <r>
      <rPr>
        <b/>
        <vertAlign val="superscript"/>
        <sz val="10"/>
        <rFont val="Arial"/>
        <family val="2"/>
      </rPr>
      <t>1</t>
    </r>
  </si>
  <si>
    <r>
      <t>Pensionierten-Kinderrenten</t>
    </r>
    <r>
      <rPr>
        <b/>
        <vertAlign val="superscript"/>
        <sz val="10"/>
        <rFont val="Arial"/>
        <family val="2"/>
      </rPr>
      <t>1</t>
    </r>
  </si>
  <si>
    <r>
      <t>Rentes pour enfants d’invalides</t>
    </r>
    <r>
      <rPr>
        <b/>
        <vertAlign val="superscript"/>
        <sz val="10"/>
        <rFont val="Arial"/>
        <family val="2"/>
      </rPr>
      <t>1</t>
    </r>
  </si>
  <si>
    <r>
      <t>Invaliden-Kinderrenten</t>
    </r>
    <r>
      <rPr>
        <b/>
        <vertAlign val="superscript"/>
        <sz val="10"/>
        <rFont val="Arial"/>
        <family val="2"/>
      </rPr>
      <t>1</t>
    </r>
  </si>
  <si>
    <r>
      <t>2015</t>
    </r>
    <r>
      <rPr>
        <vertAlign val="superscript"/>
        <sz val="10"/>
        <rFont val="Arial"/>
        <family val="2"/>
      </rPr>
      <t>7</t>
    </r>
  </si>
  <si>
    <r>
      <t>2016</t>
    </r>
    <r>
      <rPr>
        <vertAlign val="superscript"/>
        <sz val="10"/>
        <rFont val="Arial"/>
        <family val="2"/>
      </rPr>
      <t>7</t>
    </r>
  </si>
  <si>
    <r>
      <t>2017</t>
    </r>
    <r>
      <rPr>
        <vertAlign val="superscript"/>
        <sz val="10"/>
        <rFont val="Arial"/>
        <family val="2"/>
      </rPr>
      <t>7</t>
    </r>
  </si>
  <si>
    <t>Kapitalleistungen bei Invalidität</t>
  </si>
  <si>
    <t>Prestations en capital en cas d’invalidité</t>
  </si>
  <si>
    <t>Prestations en capital à la retraite</t>
  </si>
  <si>
    <t>Prestations en capital en cas de décès</t>
  </si>
  <si>
    <t>Kapitalleistungen bei Tod</t>
  </si>
  <si>
    <t>Kapitalleistungen bei Pensionierung</t>
  </si>
  <si>
    <r>
      <t>2018</t>
    </r>
    <r>
      <rPr>
        <vertAlign val="superscript"/>
        <sz val="10"/>
        <rFont val="Arial"/>
        <family val="2"/>
      </rPr>
      <t>7</t>
    </r>
  </si>
  <si>
    <r>
      <t>2019</t>
    </r>
    <r>
      <rPr>
        <vertAlign val="superscript"/>
        <sz val="10"/>
        <rFont val="Arial"/>
        <family val="2"/>
      </rPr>
      <t>7</t>
    </r>
  </si>
  <si>
    <r>
      <t>2020</t>
    </r>
    <r>
      <rPr>
        <vertAlign val="superscript"/>
        <sz val="10"/>
        <rFont val="Arial"/>
        <family val="2"/>
      </rPr>
      <t>7</t>
    </r>
  </si>
  <si>
    <r>
      <t>2021</t>
    </r>
    <r>
      <rPr>
        <vertAlign val="superscript"/>
        <sz val="10"/>
        <rFont val="Arial"/>
        <family val="2"/>
      </rPr>
      <t>7</t>
    </r>
  </si>
  <si>
    <t>Rentes de veuve et de veuf</t>
  </si>
  <si>
    <t>Rentes pour enfant et orphelin</t>
  </si>
  <si>
    <r>
      <t>2022</t>
    </r>
    <r>
      <rPr>
        <vertAlign val="superscript"/>
        <sz val="10"/>
        <rFont val="Arial"/>
        <family val="2"/>
      </rPr>
      <t>7</t>
    </r>
  </si>
  <si>
    <t>Beziehende</t>
  </si>
  <si>
    <t>Bezügerinnen</t>
  </si>
  <si>
    <t>Bezüger</t>
  </si>
  <si>
    <t>Frauen</t>
  </si>
  <si>
    <t>Männer</t>
  </si>
  <si>
    <t>Femmes</t>
  </si>
  <si>
    <t>Hommes</t>
  </si>
  <si>
    <t>Witwenrenten</t>
  </si>
  <si>
    <t>Rentes de veuve</t>
  </si>
  <si>
    <t>Rentes de veuf</t>
  </si>
  <si>
    <t>Witwerrenten</t>
  </si>
  <si>
    <t>Alle</t>
  </si>
  <si>
    <t>Tous</t>
  </si>
  <si>
    <r>
      <t xml:space="preserve">Ungerade Jahre 1993-2003: die </t>
    </r>
    <r>
      <rPr>
        <sz val="9"/>
        <rFont val="Helv"/>
      </rPr>
      <t>grau geschriebenen Werte sind linear interpoliert.</t>
    </r>
  </si>
  <si>
    <t>PP 3.1
Nombre de bénéficiaires</t>
  </si>
  <si>
    <t>PP 3.1
Beziehende</t>
  </si>
  <si>
    <t>PP 3.2
Rentes moyennes par année</t>
  </si>
  <si>
    <t>BV 3.2
Mittlere Jahresrente</t>
  </si>
  <si>
    <t>PP 3.3
Assurée, bénéficiaires et rente moyenneBénéficiaires de rentes et de prestations</t>
  </si>
  <si>
    <t>BV 3.3
Versicherte, Beziehende und Durchschnittsrenten</t>
  </si>
  <si>
    <t>TV 2021/2022</t>
  </si>
  <si>
    <t>Ø TV 2012–2022</t>
  </si>
  <si>
    <t>VR 2021/2022</t>
  </si>
  <si>
    <t>Ø VR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</si>
</sst>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CHF&quot;\ * #,##0.00_ ;_ &quot;CHF&quot;\ * \-#,##0.00_ ;_ &quot;CHF&quot;\ * &quot;-&quot;??_ ;_ @_ "/>
    <numFmt numFmtId="43" formatCode="_ * #,##0.00_ ;_ * \-#,##0.00_ ;_ * &quot;-&quot;??_ ;_ @_ "/>
    <numFmt numFmtId="164" formatCode="0.0%"/>
    <numFmt numFmtId="165" formatCode="_ * #,##0_ ;_ * \-#,##0_ ;_ * &quot;-&quot;??_ ;_ @_ "/>
  </numFmts>
  <fonts count="30">
    <font>
      <sz val="9"/>
      <name val="Helv"/>
    </font>
    <font>
      <b/>
      <sz val="14"/>
      <name val="Arial"/>
      <family val="2"/>
    </font>
    <font>
      <sz val="10"/>
      <name val="Arial"/>
      <family val="2"/>
    </font>
    <font>
      <sz val="10"/>
      <name val="Helv"/>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Arial"/>
      <family val="2"/>
    </font>
    <font>
      <b/>
      <vertAlign val="superscript"/>
      <sz val="10"/>
      <name val="Arial"/>
      <family val="2"/>
    </font>
    <font>
      <vertAlign val="superscript"/>
      <sz val="10"/>
      <name val="Arial"/>
      <family val="2"/>
    </font>
    <font>
      <sz val="9"/>
      <name val="Helv"/>
    </font>
    <font>
      <b/>
      <sz val="9"/>
      <name val="Helv"/>
    </font>
    <font>
      <sz val="16"/>
      <name val="Arial"/>
      <family val="2"/>
    </font>
    <font>
      <sz val="8"/>
      <name val="Helv"/>
    </font>
    <font>
      <sz val="10"/>
      <name val="Geneva"/>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6">
    <xf numFmtId="0" fontId="0" fillId="0" borderId="0"/>
    <xf numFmtId="0" fontId="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4" applyNumberFormat="0" applyAlignment="0" applyProtection="0"/>
    <xf numFmtId="0" fontId="9" fillId="21" borderId="5"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7" borderId="4" applyNumberFormat="0" applyAlignment="0" applyProtection="0"/>
    <xf numFmtId="0" fontId="16" fillId="0" borderId="9" applyNumberFormat="0" applyFill="0" applyAlignment="0" applyProtection="0"/>
    <xf numFmtId="0" fontId="17" fillId="0" borderId="0"/>
    <xf numFmtId="0" fontId="2" fillId="22" borderId="10" applyNumberFormat="0" applyFont="0" applyAlignment="0" applyProtection="0"/>
    <xf numFmtId="0" fontId="18" fillId="20" borderId="11" applyNumberFormat="0" applyAlignment="0" applyProtection="0"/>
    <xf numFmtId="0" fontId="19" fillId="0" borderId="0" applyNumberFormat="0" applyFill="0" applyBorder="0" applyAlignment="0" applyProtection="0"/>
    <xf numFmtId="0" fontId="20" fillId="0" borderId="12" applyNumberFormat="0" applyFill="0" applyAlignment="0" applyProtection="0"/>
    <xf numFmtId="0" fontId="21"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9" fillId="0" borderId="0"/>
  </cellStyleXfs>
  <cellXfs count="100">
    <xf numFmtId="0" fontId="0" fillId="0" borderId="0" xfId="0"/>
    <xf numFmtId="49" fontId="1" fillId="0" borderId="0" xfId="1" applyNumberFormat="1" applyFont="1" applyFill="1" applyAlignment="1">
      <alignment horizontal="left" vertical="top"/>
    </xf>
    <xf numFmtId="49" fontId="2" fillId="0" borderId="0" xfId="0" applyNumberFormat="1" applyFont="1" applyFill="1" applyBorder="1" applyAlignment="1">
      <alignment horizontal="left"/>
    </xf>
    <xf numFmtId="49" fontId="22" fillId="0" borderId="0" xfId="1" applyNumberFormat="1" applyFont="1" applyFill="1" applyAlignment="1">
      <alignment horizontal="left" vertical="top" wrapText="1"/>
    </xf>
    <xf numFmtId="3" fontId="2" fillId="0" borderId="0" xfId="0" applyNumberFormat="1" applyFont="1" applyFill="1" applyBorder="1" applyAlignment="1">
      <alignment horizontal="right"/>
    </xf>
    <xf numFmtId="49" fontId="2" fillId="0" borderId="3" xfId="1" applyNumberFormat="1" applyFont="1" applyFill="1" applyBorder="1" applyAlignment="1">
      <alignment horizontal="left" vertical="top"/>
    </xf>
    <xf numFmtId="49" fontId="2" fillId="0" borderId="1" xfId="0" applyNumberFormat="1" applyFont="1" applyFill="1" applyBorder="1" applyAlignment="1">
      <alignment horizontal="right"/>
    </xf>
    <xf numFmtId="0" fontId="2" fillId="0" borderId="1" xfId="0" applyFont="1" applyFill="1" applyBorder="1" applyAlignment="1">
      <alignment horizontal="right"/>
    </xf>
    <xf numFmtId="3" fontId="2" fillId="0" borderId="20" xfId="0" applyNumberFormat="1" applyFont="1" applyFill="1" applyBorder="1"/>
    <xf numFmtId="0" fontId="2" fillId="0" borderId="0" xfId="0" applyFont="1" applyFill="1" applyBorder="1" applyAlignment="1">
      <alignment horizontal="right"/>
    </xf>
    <xf numFmtId="0" fontId="2" fillId="0" borderId="0" xfId="0" applyFont="1" applyFill="1" applyBorder="1"/>
    <xf numFmtId="49" fontId="2" fillId="0" borderId="22" xfId="1" applyNumberFormat="1" applyFont="1" applyFill="1" applyBorder="1" applyAlignment="1">
      <alignment horizontal="left" vertical="top" wrapText="1"/>
    </xf>
    <xf numFmtId="49" fontId="2" fillId="0" borderId="23" xfId="1" applyNumberFormat="1" applyFont="1" applyFill="1" applyBorder="1" applyAlignment="1">
      <alignment horizontal="left" vertical="top"/>
    </xf>
    <xf numFmtId="3" fontId="2" fillId="0" borderId="24" xfId="0" applyNumberFormat="1" applyFont="1" applyFill="1" applyBorder="1" applyAlignment="1">
      <alignment horizontal="right"/>
    </xf>
    <xf numFmtId="0" fontId="0" fillId="0" borderId="0" xfId="0" applyFont="1" applyFill="1"/>
    <xf numFmtId="49" fontId="4" fillId="0" borderId="0" xfId="1" applyNumberFormat="1" applyFont="1" applyFill="1" applyBorder="1" applyAlignment="1">
      <alignment horizontal="left" vertical="top" wrapText="1"/>
    </xf>
    <xf numFmtId="49" fontId="2" fillId="0" borderId="0" xfId="1" applyNumberFormat="1" applyFont="1" applyFill="1" applyBorder="1" applyAlignment="1">
      <alignment horizontal="left" vertical="top" wrapText="1"/>
    </xf>
    <xf numFmtId="10" fontId="2" fillId="0" borderId="0" xfId="0" applyNumberFormat="1" applyFont="1" applyFill="1" applyBorder="1" applyAlignment="1">
      <alignment horizontal="right"/>
    </xf>
    <xf numFmtId="164" fontId="2" fillId="0" borderId="0" xfId="43" applyNumberFormat="1" applyFont="1" applyFill="1" applyBorder="1"/>
    <xf numFmtId="3" fontId="2" fillId="0" borderId="0" xfId="0" applyNumberFormat="1" applyFont="1" applyFill="1" applyBorder="1"/>
    <xf numFmtId="1" fontId="2" fillId="0" borderId="0" xfId="0" applyNumberFormat="1" applyFont="1" applyFill="1" applyBorder="1"/>
    <xf numFmtId="49" fontId="2" fillId="0" borderId="15" xfId="1" applyNumberFormat="1" applyFont="1" applyFill="1" applyBorder="1" applyAlignment="1">
      <alignment horizontal="left" vertical="top" wrapText="1"/>
    </xf>
    <xf numFmtId="49" fontId="2" fillId="0" borderId="17" xfId="1" applyNumberFormat="1" applyFont="1" applyFill="1" applyBorder="1" applyAlignment="1">
      <alignment horizontal="left" vertical="top" wrapText="1"/>
    </xf>
    <xf numFmtId="164" fontId="2" fillId="0" borderId="16" xfId="43" applyNumberFormat="1" applyFont="1" applyFill="1" applyBorder="1"/>
    <xf numFmtId="0" fontId="26" fillId="0" borderId="0" xfId="0" applyFont="1" applyFill="1"/>
    <xf numFmtId="3" fontId="4" fillId="0" borderId="18" xfId="0" applyNumberFormat="1" applyFont="1" applyFill="1" applyBorder="1" applyAlignment="1">
      <alignment horizontal="right"/>
    </xf>
    <xf numFmtId="3" fontId="4" fillId="0" borderId="20" xfId="0" applyNumberFormat="1" applyFont="1" applyFill="1" applyBorder="1" applyAlignment="1">
      <alignment horizontal="right"/>
    </xf>
    <xf numFmtId="3" fontId="2" fillId="0" borderId="0" xfId="0" applyNumberFormat="1" applyFont="1" applyFill="1" applyBorder="1" applyAlignment="1">
      <alignment horizontal="left"/>
    </xf>
    <xf numFmtId="0" fontId="0" fillId="0" borderId="0" xfId="0" applyFont="1" applyFill="1" applyAlignment="1">
      <alignment horizontal="right"/>
    </xf>
    <xf numFmtId="0" fontId="0" fillId="0" borderId="0" xfId="0" applyFont="1" applyFill="1" applyBorder="1"/>
    <xf numFmtId="0" fontId="0" fillId="0" borderId="16" xfId="0" applyFont="1" applyFill="1" applyBorder="1"/>
    <xf numFmtId="49" fontId="2" fillId="0" borderId="17" xfId="1" applyNumberFormat="1" applyFont="1" applyFill="1" applyBorder="1" applyAlignment="1">
      <alignment horizontal="left" vertical="top"/>
    </xf>
    <xf numFmtId="3" fontId="2" fillId="0" borderId="16" xfId="0" applyNumberFormat="1" applyFont="1" applyFill="1" applyBorder="1" applyAlignment="1">
      <alignment horizontal="right"/>
    </xf>
    <xf numFmtId="3" fontId="27" fillId="0" borderId="0" xfId="0" applyNumberFormat="1" applyFont="1" applyFill="1" applyBorder="1" applyAlignment="1">
      <alignment horizontal="right"/>
    </xf>
    <xf numFmtId="165" fontId="2" fillId="0" borderId="0" xfId="44" applyNumberFormat="1" applyFont="1" applyFill="1" applyBorder="1" applyAlignment="1">
      <alignment horizontal="right"/>
    </xf>
    <xf numFmtId="165" fontId="2" fillId="0" borderId="0" xfId="0" applyNumberFormat="1" applyFont="1" applyFill="1" applyBorder="1" applyAlignment="1">
      <alignment horizontal="right"/>
    </xf>
    <xf numFmtId="44" fontId="26" fillId="0" borderId="0" xfId="0" applyNumberFormat="1" applyFont="1" applyFill="1"/>
    <xf numFmtId="49" fontId="4" fillId="0" borderId="13" xfId="0" applyNumberFormat="1" applyFont="1" applyFill="1" applyBorder="1" applyAlignment="1">
      <alignment horizontal="left" wrapText="1"/>
    </xf>
    <xf numFmtId="49" fontId="4" fillId="0" borderId="14" xfId="1" applyNumberFormat="1" applyFont="1" applyFill="1" applyBorder="1" applyAlignment="1">
      <alignment horizontal="left" vertical="top" wrapText="1"/>
    </xf>
    <xf numFmtId="49" fontId="4" fillId="0" borderId="3" xfId="1" applyNumberFormat="1" applyFont="1" applyFill="1" applyBorder="1" applyAlignment="1">
      <alignment horizontal="left" vertical="top" wrapText="1"/>
    </xf>
    <xf numFmtId="49" fontId="4" fillId="0" borderId="14"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2" fillId="0" borderId="14" xfId="1" applyNumberFormat="1" applyFont="1" applyFill="1" applyBorder="1" applyAlignment="1">
      <alignment horizontal="left" vertical="top" wrapText="1"/>
    </xf>
    <xf numFmtId="49" fontId="2" fillId="0" borderId="3" xfId="1" applyNumberFormat="1" applyFont="1" applyFill="1" applyBorder="1" applyAlignment="1">
      <alignment horizontal="left" vertical="top" wrapText="1"/>
    </xf>
    <xf numFmtId="3" fontId="0" fillId="0" borderId="0" xfId="0" applyNumberFormat="1" applyFont="1" applyFill="1"/>
    <xf numFmtId="3" fontId="4" fillId="0" borderId="0" xfId="0" applyNumberFormat="1" applyFont="1" applyFill="1" applyBorder="1" applyAlignment="1">
      <alignment horizontal="right"/>
    </xf>
    <xf numFmtId="3" fontId="4" fillId="0" borderId="0" xfId="0" applyNumberFormat="1" applyFont="1" applyFill="1" applyBorder="1"/>
    <xf numFmtId="49" fontId="2" fillId="0" borderId="14" xfId="0" applyNumberFormat="1" applyFont="1" applyFill="1" applyBorder="1" applyAlignment="1">
      <alignment horizontal="left" wrapText="1"/>
    </xf>
    <xf numFmtId="0" fontId="0" fillId="0" borderId="18" xfId="0" applyFont="1" applyFill="1" applyBorder="1"/>
    <xf numFmtId="0" fontId="0" fillId="0" borderId="18" xfId="0" applyFont="1" applyFill="1" applyBorder="1" applyAlignment="1">
      <alignment horizontal="right"/>
    </xf>
    <xf numFmtId="0" fontId="0" fillId="0" borderId="2" xfId="0" applyFont="1" applyFill="1" applyBorder="1"/>
    <xf numFmtId="0" fontId="0" fillId="0" borderId="3" xfId="0" applyFont="1" applyFill="1" applyBorder="1"/>
    <xf numFmtId="49" fontId="4" fillId="0" borderId="13" xfId="0" applyNumberFormat="1" applyFont="1" applyFill="1" applyBorder="1" applyAlignment="1">
      <alignment horizontal="left"/>
    </xf>
    <xf numFmtId="0" fontId="0" fillId="0" borderId="2" xfId="0" applyFont="1" applyFill="1" applyBorder="1" applyAlignment="1"/>
    <xf numFmtId="49" fontId="4" fillId="0" borderId="14"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13" xfId="0" applyNumberFormat="1" applyFont="1" applyFill="1" applyBorder="1" applyAlignment="1">
      <alignment horizontal="left" wrapText="1"/>
    </xf>
    <xf numFmtId="49" fontId="2" fillId="0" borderId="14" xfId="1" applyNumberFormat="1" applyFont="1" applyFill="1" applyBorder="1" applyAlignment="1">
      <alignment horizontal="left" vertical="top" wrapText="1"/>
    </xf>
    <xf numFmtId="49" fontId="2" fillId="0" borderId="3" xfId="1" applyNumberFormat="1" applyFont="1" applyFill="1" applyBorder="1" applyAlignment="1">
      <alignment horizontal="left" vertical="top" wrapText="1"/>
    </xf>
    <xf numFmtId="0" fontId="2" fillId="0" borderId="1" xfId="0" applyFont="1" applyFill="1" applyBorder="1" applyAlignment="1">
      <alignment horizontal="right" wrapText="1"/>
    </xf>
    <xf numFmtId="0" fontId="2" fillId="0" borderId="1" xfId="0" applyNumberFormat="1" applyFont="1" applyFill="1" applyBorder="1" applyAlignment="1">
      <alignment horizontal="right" wrapText="1"/>
    </xf>
    <xf numFmtId="164" fontId="4" fillId="0" borderId="0" xfId="0" applyNumberFormat="1" applyFont="1" applyFill="1" applyBorder="1" applyAlignment="1">
      <alignment horizontal="right"/>
    </xf>
    <xf numFmtId="164" fontId="4" fillId="0" borderId="3" xfId="0" applyNumberFormat="1" applyFont="1" applyFill="1" applyBorder="1" applyAlignment="1">
      <alignment horizontal="right"/>
    </xf>
    <xf numFmtId="164" fontId="2" fillId="0" borderId="0" xfId="0" applyNumberFormat="1" applyFont="1" applyFill="1" applyBorder="1" applyAlignment="1">
      <alignment horizontal="right"/>
    </xf>
    <xf numFmtId="164" fontId="2" fillId="0" borderId="3" xfId="0" applyNumberFormat="1" applyFont="1" applyFill="1" applyBorder="1" applyAlignment="1">
      <alignment horizontal="right"/>
    </xf>
    <xf numFmtId="164" fontId="2" fillId="0" borderId="24" xfId="0" applyNumberFormat="1" applyFont="1" applyFill="1" applyBorder="1" applyAlignment="1">
      <alignment horizontal="right"/>
    </xf>
    <xf numFmtId="164" fontId="2" fillId="0" borderId="23" xfId="0" applyNumberFormat="1" applyFont="1" applyFill="1" applyBorder="1" applyAlignment="1">
      <alignment horizontal="right"/>
    </xf>
    <xf numFmtId="164" fontId="2" fillId="0" borderId="13"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14" xfId="0" applyNumberFormat="1" applyFont="1" applyFill="1" applyBorder="1" applyAlignment="1">
      <alignment horizontal="right"/>
    </xf>
    <xf numFmtId="164" fontId="2" fillId="0" borderId="15" xfId="0" applyNumberFormat="1" applyFont="1" applyFill="1" applyBorder="1" applyAlignment="1">
      <alignment horizontal="right"/>
    </xf>
    <xf numFmtId="164" fontId="2" fillId="0" borderId="17" xfId="0" applyNumberFormat="1" applyFont="1" applyFill="1" applyBorder="1" applyAlignment="1">
      <alignment horizontal="right"/>
    </xf>
    <xf numFmtId="0" fontId="0" fillId="0" borderId="0" xfId="0" applyFill="1"/>
    <xf numFmtId="164" fontId="2" fillId="0" borderId="18" xfId="0" applyNumberFormat="1" applyFont="1" applyFill="1" applyBorder="1" applyAlignment="1">
      <alignment horizontal="right"/>
    </xf>
    <xf numFmtId="164" fontId="2" fillId="0" borderId="16" xfId="0" applyNumberFormat="1" applyFont="1" applyFill="1" applyBorder="1" applyAlignment="1">
      <alignment horizontal="right"/>
    </xf>
    <xf numFmtId="49" fontId="4" fillId="0" borderId="13" xfId="1" applyNumberFormat="1" applyFont="1" applyFill="1" applyBorder="1" applyAlignment="1">
      <alignment horizontal="left" vertical="top" wrapText="1"/>
    </xf>
    <xf numFmtId="49" fontId="4" fillId="0" borderId="2" xfId="1" applyNumberFormat="1" applyFont="1" applyFill="1" applyBorder="1" applyAlignment="1">
      <alignment horizontal="left" vertical="top" wrapText="1"/>
    </xf>
    <xf numFmtId="3" fontId="2" fillId="0" borderId="18" xfId="0" applyNumberFormat="1" applyFont="1" applyFill="1" applyBorder="1" applyAlignment="1">
      <alignment horizontal="right"/>
    </xf>
    <xf numFmtId="164" fontId="2" fillId="0" borderId="21" xfId="0" applyNumberFormat="1" applyFont="1" applyFill="1" applyBorder="1" applyAlignment="1">
      <alignment horizontal="right"/>
    </xf>
    <xf numFmtId="3" fontId="2" fillId="0" borderId="20" xfId="0" applyNumberFormat="1" applyFont="1" applyFill="1" applyBorder="1" applyAlignment="1">
      <alignment horizontal="right"/>
    </xf>
    <xf numFmtId="164" fontId="2" fillId="0" borderId="20" xfId="0" applyNumberFormat="1" applyFont="1" applyFill="1" applyBorder="1" applyAlignment="1">
      <alignment horizontal="right"/>
    </xf>
    <xf numFmtId="49" fontId="4" fillId="0" borderId="3" xfId="0" applyNumberFormat="1" applyFont="1" applyFill="1" applyBorder="1" applyAlignment="1">
      <alignment horizontal="left" wrapText="1"/>
    </xf>
    <xf numFmtId="49" fontId="2" fillId="0" borderId="14" xfId="1" applyNumberFormat="1" applyFont="1" applyFill="1" applyBorder="1" applyAlignment="1">
      <alignment horizontal="left" vertical="top" wrapText="1"/>
    </xf>
    <xf numFmtId="49" fontId="2" fillId="0" borderId="3" xfId="1"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49" fontId="4" fillId="0" borderId="19" xfId="0" applyNumberFormat="1" applyFont="1" applyFill="1" applyBorder="1" applyAlignment="1">
      <alignment horizontal="left" wrapText="1"/>
    </xf>
    <xf numFmtId="49" fontId="4" fillId="0" borderId="21" xfId="0" applyNumberFormat="1" applyFont="1" applyFill="1" applyBorder="1" applyAlignment="1">
      <alignment horizontal="left" wrapText="1"/>
    </xf>
    <xf numFmtId="49" fontId="4" fillId="0" borderId="14"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13" xfId="0" applyNumberFormat="1" applyFont="1" applyFill="1" applyBorder="1" applyAlignment="1">
      <alignment horizontal="left" wrapText="1"/>
    </xf>
    <xf numFmtId="49" fontId="4" fillId="0" borderId="2" xfId="0" applyNumberFormat="1" applyFont="1" applyFill="1" applyBorder="1" applyAlignment="1">
      <alignment horizontal="left" wrapText="1"/>
    </xf>
    <xf numFmtId="49" fontId="4" fillId="0" borderId="14" xfId="1" applyNumberFormat="1" applyFont="1" applyFill="1" applyBorder="1" applyAlignment="1">
      <alignment horizontal="left" vertical="top" wrapText="1"/>
    </xf>
    <xf numFmtId="49" fontId="4" fillId="0" borderId="3" xfId="1" applyNumberFormat="1" applyFont="1" applyFill="1" applyBorder="1" applyAlignment="1">
      <alignment horizontal="left" vertical="top" wrapText="1"/>
    </xf>
    <xf numFmtId="49" fontId="2" fillId="0" borderId="14" xfId="1" applyNumberFormat="1" applyFont="1" applyFill="1" applyBorder="1" applyAlignment="1">
      <alignment horizontal="left" vertical="top" wrapText="1"/>
    </xf>
    <xf numFmtId="49" fontId="2" fillId="0" borderId="3" xfId="1" applyNumberFormat="1" applyFont="1" applyFill="1" applyBorder="1" applyAlignment="1">
      <alignment horizontal="left" vertical="top" wrapText="1"/>
    </xf>
    <xf numFmtId="49" fontId="4" fillId="0" borderId="13" xfId="0" applyNumberFormat="1" applyFont="1" applyFill="1" applyBorder="1" applyAlignment="1">
      <alignment horizontal="left" vertical="top"/>
    </xf>
    <xf numFmtId="49" fontId="4" fillId="0" borderId="2" xfId="0" applyNumberFormat="1" applyFont="1" applyFill="1" applyBorder="1" applyAlignment="1">
      <alignment horizontal="left" vertical="top"/>
    </xf>
    <xf numFmtId="49" fontId="4" fillId="0" borderId="25" xfId="1" applyNumberFormat="1" applyFont="1" applyFill="1" applyBorder="1" applyAlignment="1">
      <alignment horizontal="left" vertical="top" wrapText="1"/>
    </xf>
    <xf numFmtId="49" fontId="4" fillId="0" borderId="26" xfId="1" applyNumberFormat="1" applyFont="1" applyFill="1" applyBorder="1" applyAlignment="1">
      <alignment horizontal="left" vertical="top" wrapText="1"/>
    </xf>
    <xf numFmtId="0" fontId="1" fillId="0" borderId="0" xfId="45" applyFont="1" applyFill="1" applyAlignment="1">
      <alignment horizontal="left" vertical="top" wrapText="1"/>
    </xf>
  </cellXfs>
  <cellStyles count="46">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Komma" xfId="44" builtinId="3"/>
    <cellStyle name="Linked Cell" xfId="36" xr:uid="{00000000-0005-0000-0000-000023000000}"/>
    <cellStyle name="Normal_FEUIL" xfId="37" xr:uid="{00000000-0005-0000-0000-000024000000}"/>
    <cellStyle name="Note" xfId="38" xr:uid="{00000000-0005-0000-0000-000025000000}"/>
    <cellStyle name="Output" xfId="39" xr:uid="{00000000-0005-0000-0000-000026000000}"/>
    <cellStyle name="Prozent" xfId="43" builtinId="5"/>
    <cellStyle name="Standard" xfId="0" builtinId="0"/>
    <cellStyle name="Standard_T 01.1 97Daten" xfId="45" xr:uid="{0E4AA78F-66CF-4FB6-A738-630FFCB0B849}"/>
    <cellStyle name="Standard_UV_AA_2_1" xfId="1" xr:uid="{00000000-0005-0000-0000-000029000000}"/>
    <cellStyle name="Title" xfId="40" xr:uid="{00000000-0005-0000-0000-00002A000000}"/>
    <cellStyle name="Total" xfId="41" xr:uid="{00000000-0005-0000-0000-00002B000000}"/>
    <cellStyle name="Warning Text" xfId="42"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25816052861763"/>
          <c:y val="5.1400554097404488E-2"/>
          <c:w val="0.57686543265728574"/>
          <c:h val="0.81024819884091681"/>
        </c:manualLayout>
      </c:layout>
      <c:lineChart>
        <c:grouping val="standard"/>
        <c:varyColors val="0"/>
        <c:ser>
          <c:idx val="0"/>
          <c:order val="0"/>
          <c:tx>
            <c:strRef>
              <c:f>'BV_PP_3.1_3.2'!$A$41:$C$41</c:f>
              <c:strCache>
                <c:ptCount val="3"/>
                <c:pt idx="0">
                  <c:v>Rentes de vieillesse</c:v>
                </c:pt>
                <c:pt idx="2">
                  <c:v>Altersrenten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'BV_PP_3.1_3.2'!$E$43:$AI$43</c:f>
              <c:numCache>
                <c:formatCode>#,##0</c:formatCode>
                <c:ptCount val="31"/>
                <c:pt idx="0">
                  <c:v>20318.578403906187</c:v>
                </c:pt>
                <c:pt idx="1">
                  <c:v>21495.223986253397</c:v>
                </c:pt>
                <c:pt idx="2">
                  <c:v>22671.86956860061</c:v>
                </c:pt>
                <c:pt idx="3">
                  <c:v>23849.442395360522</c:v>
                </c:pt>
                <c:pt idx="4">
                  <c:v>25027.015222120433</c:v>
                </c:pt>
                <c:pt idx="5">
                  <c:v>26018.536879211351</c:v>
                </c:pt>
                <c:pt idx="6">
                  <c:v>27010.058536302269</c:v>
                </c:pt>
                <c:pt idx="7">
                  <c:v>27626.991115735138</c:v>
                </c:pt>
                <c:pt idx="8">
                  <c:v>28243.923695168007</c:v>
                </c:pt>
                <c:pt idx="9">
                  <c:v>28755.946444111818</c:v>
                </c:pt>
                <c:pt idx="10">
                  <c:v>29267.969193055633</c:v>
                </c:pt>
                <c:pt idx="11">
                  <c:v>29352.90788136427</c:v>
                </c:pt>
                <c:pt idx="12">
                  <c:v>29437.846569672911</c:v>
                </c:pt>
                <c:pt idx="13">
                  <c:v>30339.475398285191</c:v>
                </c:pt>
                <c:pt idx="14">
                  <c:v>30522.174207895026</c:v>
                </c:pt>
                <c:pt idx="15">
                  <c:v>30768.298586031244</c:v>
                </c:pt>
                <c:pt idx="16">
                  <c:v>30752.084470289745</c:v>
                </c:pt>
                <c:pt idx="17">
                  <c:v>30629.877071547999</c:v>
                </c:pt>
                <c:pt idx="18">
                  <c:v>30397.033621402468</c:v>
                </c:pt>
                <c:pt idx="19">
                  <c:v>30233.013284441444</c:v>
                </c:pt>
                <c:pt idx="20">
                  <c:v>30057.997342427312</c:v>
                </c:pt>
                <c:pt idx="21">
                  <c:v>29943.615185311697</c:v>
                </c:pt>
                <c:pt idx="22">
                  <c:v>29783.204247201858</c:v>
                </c:pt>
                <c:pt idx="23">
                  <c:v>29471.202735792125</c:v>
                </c:pt>
                <c:pt idx="24">
                  <c:v>29451.130706048643</c:v>
                </c:pt>
                <c:pt idx="25">
                  <c:v>29118.629404667536</c:v>
                </c:pt>
                <c:pt idx="26">
                  <c:v>28947.073084600415</c:v>
                </c:pt>
                <c:pt idx="27">
                  <c:v>28972.791372469619</c:v>
                </c:pt>
                <c:pt idx="28">
                  <c:v>28617.765389258948</c:v>
                </c:pt>
                <c:pt idx="29">
                  <c:v>28267.862604372433</c:v>
                </c:pt>
                <c:pt idx="30">
                  <c:v>28235.742061645306</c:v>
                </c:pt>
              </c:numCache>
            </c:numRef>
          </c:val>
          <c:smooth val="0"/>
          <c:extLst>
            <c:ext xmlns:c16="http://schemas.microsoft.com/office/drawing/2014/chart" uri="{C3380CC4-5D6E-409C-BE32-E72D297353CC}">
              <c16:uniqueId val="{00000000-4359-4987-A171-9F560BC021BB}"/>
            </c:ext>
          </c:extLst>
        </c:ser>
        <c:ser>
          <c:idx val="1"/>
          <c:order val="1"/>
          <c:tx>
            <c:strRef>
              <c:f>'BV_PP_3.1_3.2'!$A$44:$D$44</c:f>
              <c:strCache>
                <c:ptCount val="4"/>
                <c:pt idx="0">
                  <c:v>Rentes d'invalidité</c:v>
                </c:pt>
                <c:pt idx="2">
                  <c:v>Invalidenrenten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'BV_PP_3.1_3.2'!$E$46:$AI$46</c:f>
              <c:numCache>
                <c:formatCode>#,##0</c:formatCode>
                <c:ptCount val="31"/>
                <c:pt idx="0">
                  <c:v>13515.520570325263</c:v>
                </c:pt>
                <c:pt idx="1">
                  <c:v>14050.947124071332</c:v>
                </c:pt>
                <c:pt idx="2">
                  <c:v>14586.373677817401</c:v>
                </c:pt>
                <c:pt idx="3">
                  <c:v>14940.988096047273</c:v>
                </c:pt>
                <c:pt idx="4">
                  <c:v>15295.602514277145</c:v>
                </c:pt>
                <c:pt idx="5">
                  <c:v>16027.568401513396</c:v>
                </c:pt>
                <c:pt idx="6">
                  <c:v>16759.534288749648</c:v>
                </c:pt>
                <c:pt idx="7">
                  <c:v>16540.424289461844</c:v>
                </c:pt>
                <c:pt idx="8">
                  <c:v>16321.314290174041</c:v>
                </c:pt>
                <c:pt idx="9">
                  <c:v>16604.667838005083</c:v>
                </c:pt>
                <c:pt idx="10">
                  <c:v>16888.021385836128</c:v>
                </c:pt>
                <c:pt idx="11">
                  <c:v>16772.637765748048</c:v>
                </c:pt>
                <c:pt idx="12">
                  <c:v>16657.254145659965</c:v>
                </c:pt>
                <c:pt idx="13">
                  <c:v>16759.767865577975</c:v>
                </c:pt>
                <c:pt idx="14">
                  <c:v>16677.41313314145</c:v>
                </c:pt>
                <c:pt idx="15">
                  <c:v>16899.234883375426</c:v>
                </c:pt>
                <c:pt idx="16">
                  <c:v>16758.339107564614</c:v>
                </c:pt>
                <c:pt idx="17">
                  <c:v>16677.060383136039</c:v>
                </c:pt>
                <c:pt idx="18">
                  <c:v>16425.058011609832</c:v>
                </c:pt>
                <c:pt idx="19">
                  <c:v>16417.431643950687</c:v>
                </c:pt>
                <c:pt idx="20">
                  <c:v>16431.193290125811</c:v>
                </c:pt>
                <c:pt idx="21">
                  <c:v>15914.68247942418</c:v>
                </c:pt>
                <c:pt idx="22">
                  <c:v>15959.178263750828</c:v>
                </c:pt>
                <c:pt idx="23">
                  <c:v>16468.062896624859</c:v>
                </c:pt>
                <c:pt idx="24">
                  <c:v>16585.004184100417</c:v>
                </c:pt>
                <c:pt idx="25">
                  <c:v>16794.672850979656</c:v>
                </c:pt>
                <c:pt idx="26">
                  <c:v>17012.459182426181</c:v>
                </c:pt>
                <c:pt idx="27">
                  <c:v>17105.22963133355</c:v>
                </c:pt>
                <c:pt idx="28">
                  <c:v>17273.418173699487</c:v>
                </c:pt>
                <c:pt idx="29">
                  <c:v>17324.562265938526</c:v>
                </c:pt>
                <c:pt idx="30">
                  <c:v>17593.954359210918</c:v>
                </c:pt>
              </c:numCache>
            </c:numRef>
          </c:val>
          <c:smooth val="0"/>
          <c:extLst>
            <c:ext xmlns:c16="http://schemas.microsoft.com/office/drawing/2014/chart" uri="{C3380CC4-5D6E-409C-BE32-E72D297353CC}">
              <c16:uniqueId val="{00000001-4359-4987-A171-9F560BC021BB}"/>
            </c:ext>
          </c:extLst>
        </c:ser>
        <c:ser>
          <c:idx val="2"/>
          <c:order val="2"/>
          <c:tx>
            <c:strRef>
              <c:f>'BV_PP_3.1_3.2'!$A$47:$D$47</c:f>
              <c:strCache>
                <c:ptCount val="4"/>
                <c:pt idx="0">
                  <c:v>Rentes de veuve et de veuf</c:v>
                </c:pt>
                <c:pt idx="2">
                  <c:v>Witwen- und Witwerrenten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'BV_PP_3.1_3.2'!$E$49:$AI$49</c:f>
              <c:numCache>
                <c:formatCode>#,##0</c:formatCode>
                <c:ptCount val="31"/>
                <c:pt idx="0">
                  <c:v>11697.651289113304</c:v>
                </c:pt>
                <c:pt idx="1">
                  <c:v>12365.232409166481</c:v>
                </c:pt>
                <c:pt idx="2">
                  <c:v>13032.81352921966</c:v>
                </c:pt>
                <c:pt idx="3">
                  <c:v>13568.722122171377</c:v>
                </c:pt>
                <c:pt idx="4">
                  <c:v>14104.630715123096</c:v>
                </c:pt>
                <c:pt idx="5">
                  <c:v>14599.936414931908</c:v>
                </c:pt>
                <c:pt idx="6">
                  <c:v>15095.242114740722</c:v>
                </c:pt>
                <c:pt idx="7">
                  <c:v>15425.310268535086</c:v>
                </c:pt>
                <c:pt idx="8">
                  <c:v>15755.37842232945</c:v>
                </c:pt>
                <c:pt idx="9">
                  <c:v>16208.650893915494</c:v>
                </c:pt>
                <c:pt idx="10">
                  <c:v>16661.923365501538</c:v>
                </c:pt>
                <c:pt idx="11">
                  <c:v>16893.587073285998</c:v>
                </c:pt>
                <c:pt idx="12">
                  <c:v>17125.250781070456</c:v>
                </c:pt>
                <c:pt idx="13">
                  <c:v>17563.642030384883</c:v>
                </c:pt>
                <c:pt idx="14">
                  <c:v>17895.932668689496</c:v>
                </c:pt>
                <c:pt idx="15">
                  <c:v>18195.015132633078</c:v>
                </c:pt>
                <c:pt idx="16">
                  <c:v>18438.555749403382</c:v>
                </c:pt>
                <c:pt idx="17">
                  <c:v>18692.855829349024</c:v>
                </c:pt>
                <c:pt idx="18">
                  <c:v>18700.069369638659</c:v>
                </c:pt>
                <c:pt idx="19">
                  <c:v>18980.449022451121</c:v>
                </c:pt>
                <c:pt idx="20">
                  <c:v>19097.713599394534</c:v>
                </c:pt>
                <c:pt idx="21">
                  <c:v>19265.806318733434</c:v>
                </c:pt>
                <c:pt idx="22">
                  <c:v>19441.273717422311</c:v>
                </c:pt>
                <c:pt idx="23">
                  <c:v>19640.403466249114</c:v>
                </c:pt>
                <c:pt idx="24">
                  <c:v>19780.162968321172</c:v>
                </c:pt>
                <c:pt idx="25">
                  <c:v>19888.263500218916</c:v>
                </c:pt>
                <c:pt idx="26">
                  <c:v>20008.081823225821</c:v>
                </c:pt>
                <c:pt idx="27">
                  <c:v>20256.432184004534</c:v>
                </c:pt>
                <c:pt idx="28">
                  <c:v>20125.772101816983</c:v>
                </c:pt>
                <c:pt idx="29">
                  <c:v>20473.019511840917</c:v>
                </c:pt>
                <c:pt idx="30">
                  <c:v>20646.076674658958</c:v>
                </c:pt>
              </c:numCache>
            </c:numRef>
          </c:val>
          <c:smooth val="0"/>
          <c:extLst>
            <c:ext xmlns:c16="http://schemas.microsoft.com/office/drawing/2014/chart" uri="{C3380CC4-5D6E-409C-BE32-E72D297353CC}">
              <c16:uniqueId val="{00000002-4359-4987-A171-9F560BC021BB}"/>
            </c:ext>
          </c:extLst>
        </c:ser>
        <c:ser>
          <c:idx val="3"/>
          <c:order val="3"/>
          <c:tx>
            <c:strRef>
              <c:f>'BV_PP_3.1_3.2'!$A$50:$D$50</c:f>
              <c:strCache>
                <c:ptCount val="4"/>
                <c:pt idx="0">
                  <c:v>Rentes pour enfant et orphelin</c:v>
                </c:pt>
                <c:pt idx="2">
                  <c:v>Waisen- und Kinderrenten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'BV_PP_3.1_3.2'!$E$52:$AI$52</c:f>
              <c:numCache>
                <c:formatCode>#,##0</c:formatCode>
                <c:ptCount val="31"/>
                <c:pt idx="0">
                  <c:v>3616.6954481769899</c:v>
                </c:pt>
                <c:pt idx="1">
                  <c:v>3688.760071516117</c:v>
                </c:pt>
                <c:pt idx="2">
                  <c:v>3760.8246948552442</c:v>
                </c:pt>
                <c:pt idx="3">
                  <c:v>3845.44664620811</c:v>
                </c:pt>
                <c:pt idx="4">
                  <c:v>3930.0685975609758</c:v>
                </c:pt>
                <c:pt idx="5">
                  <c:v>3915.6597374131925</c:v>
                </c:pt>
                <c:pt idx="6">
                  <c:v>3901.2508772654087</c:v>
                </c:pt>
                <c:pt idx="7">
                  <c:v>3995.9166623064893</c:v>
                </c:pt>
                <c:pt idx="8">
                  <c:v>4090.5824473475705</c:v>
                </c:pt>
                <c:pt idx="9">
                  <c:v>4074.149579593508</c:v>
                </c:pt>
                <c:pt idx="10">
                  <c:v>4057.7167118394459</c:v>
                </c:pt>
                <c:pt idx="11">
                  <c:v>4060.0705112693727</c:v>
                </c:pt>
                <c:pt idx="12">
                  <c:v>4062.4243106992994</c:v>
                </c:pt>
                <c:pt idx="13">
                  <c:v>4273.7032585650431</c:v>
                </c:pt>
                <c:pt idx="14">
                  <c:v>4263.2083200266597</c:v>
                </c:pt>
                <c:pt idx="15">
                  <c:v>4318.217603527004</c:v>
                </c:pt>
                <c:pt idx="16">
                  <c:v>4325.0701656907577</c:v>
                </c:pt>
                <c:pt idx="17">
                  <c:v>4458.5782697215609</c:v>
                </c:pt>
                <c:pt idx="18">
                  <c:v>4472.3667147498945</c:v>
                </c:pt>
                <c:pt idx="19">
                  <c:v>4713.5124771399915</c:v>
                </c:pt>
                <c:pt idx="20">
                  <c:v>4517.6758207970242</c:v>
                </c:pt>
                <c:pt idx="21">
                  <c:v>4621.4661109097497</c:v>
                </c:pt>
                <c:pt idx="22">
                  <c:v>4643.6314363143629</c:v>
                </c:pt>
                <c:pt idx="23">
                  <c:v>4641.0397794407254</c:v>
                </c:pt>
                <c:pt idx="24">
                  <c:v>4761.8100933726591</c:v>
                </c:pt>
                <c:pt idx="25">
                  <c:v>4862.0249174671117</c:v>
                </c:pt>
                <c:pt idx="26">
                  <c:v>4878.906642548488</c:v>
                </c:pt>
                <c:pt idx="27">
                  <c:v>4834.7645334968993</c:v>
                </c:pt>
                <c:pt idx="28">
                  <c:v>4937.3227257004501</c:v>
                </c:pt>
                <c:pt idx="29">
                  <c:v>4930.7538427342824</c:v>
                </c:pt>
                <c:pt idx="30">
                  <c:v>5012.1484037963764</c:v>
                </c:pt>
              </c:numCache>
            </c:numRef>
          </c:val>
          <c:smooth val="0"/>
          <c:extLst>
            <c:ext xmlns:c16="http://schemas.microsoft.com/office/drawing/2014/chart" uri="{C3380CC4-5D6E-409C-BE32-E72D297353CC}">
              <c16:uniqueId val="{00000003-4359-4987-A171-9F560BC021BB}"/>
            </c:ext>
          </c:extLst>
        </c:ser>
        <c:dLbls>
          <c:showLegendKey val="0"/>
          <c:showVal val="0"/>
          <c:showCatName val="0"/>
          <c:showSerName val="0"/>
          <c:showPercent val="0"/>
          <c:showBubbleSize val="0"/>
        </c:dLbls>
        <c:smooth val="0"/>
        <c:axId val="694130880"/>
        <c:axId val="694130488"/>
      </c:lineChart>
      <c:catAx>
        <c:axId val="694130880"/>
        <c:scaling>
          <c:orientation val="minMax"/>
        </c:scaling>
        <c:delete val="0"/>
        <c:axPos val="b"/>
        <c:numFmt formatCode="General" sourceLinked="1"/>
        <c:majorTickMark val="out"/>
        <c:minorTickMark val="none"/>
        <c:tickLblPos val="nextTo"/>
        <c:crossAx val="694130488"/>
        <c:crosses val="autoZero"/>
        <c:auto val="1"/>
        <c:lblAlgn val="ctr"/>
        <c:lblOffset val="100"/>
        <c:tickLblSkip val="10"/>
        <c:tickMarkSkip val="1"/>
        <c:noMultiLvlLbl val="0"/>
      </c:catAx>
      <c:valAx>
        <c:axId val="694130488"/>
        <c:scaling>
          <c:orientation val="minMax"/>
        </c:scaling>
        <c:delete val="0"/>
        <c:axPos val="l"/>
        <c:majorGridlines/>
        <c:title>
          <c:tx>
            <c:rich>
              <a:bodyPr/>
              <a:lstStyle/>
              <a:p>
                <a:pPr>
                  <a:defRPr b="0"/>
                </a:pPr>
                <a:r>
                  <a:rPr lang="en-US" b="0"/>
                  <a:t>en francs / in Franken</a:t>
                </a:r>
              </a:p>
            </c:rich>
          </c:tx>
          <c:overlay val="0"/>
        </c:title>
        <c:numFmt formatCode="#,##0" sourceLinked="1"/>
        <c:majorTickMark val="out"/>
        <c:minorTickMark val="none"/>
        <c:tickLblPos val="nextTo"/>
        <c:crossAx val="694130880"/>
        <c:crosses val="autoZero"/>
        <c:crossBetween val="between"/>
      </c:valAx>
      <c:spPr>
        <a:solidFill>
          <a:schemeClr val="bg1"/>
        </a:solidFill>
      </c:spPr>
    </c:plotArea>
    <c:legend>
      <c:legendPos val="r"/>
      <c:layout>
        <c:manualLayout>
          <c:xMode val="edge"/>
          <c:yMode val="edge"/>
          <c:x val="0.7191994996873089"/>
          <c:y val="9.1057159521726508E-2"/>
          <c:w val="0.26829268292682928"/>
          <c:h val="0.87807086614173646"/>
        </c:manualLayout>
      </c:layout>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9471520093816"/>
          <c:y val="5.1400554097404488E-2"/>
          <c:w val="0.5967289350320909"/>
          <c:h val="0.81024819884091681"/>
        </c:manualLayout>
      </c:layout>
      <c:lineChart>
        <c:grouping val="standard"/>
        <c:varyColors val="0"/>
        <c:ser>
          <c:idx val="0"/>
          <c:order val="0"/>
          <c:tx>
            <c:strRef>
              <c:f>'BV_PP_3.1_3.2'!$A$41:$C$41</c:f>
              <c:strCache>
                <c:ptCount val="3"/>
                <c:pt idx="0">
                  <c:v>Rentes de vieillesse</c:v>
                </c:pt>
                <c:pt idx="2">
                  <c:v>Altersrenten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'BV_PP_3.1_3.2'!$E$42:$AI$42</c:f>
              <c:numCache>
                <c:formatCode>#,##0</c:formatCode>
                <c:ptCount val="31"/>
                <c:pt idx="0">
                  <c:v>312325</c:v>
                </c:pt>
                <c:pt idx="1">
                  <c:v>320058.5</c:v>
                </c:pt>
                <c:pt idx="2">
                  <c:v>327792</c:v>
                </c:pt>
                <c:pt idx="3">
                  <c:v>340185.5</c:v>
                </c:pt>
                <c:pt idx="4">
                  <c:v>352579</c:v>
                </c:pt>
                <c:pt idx="5">
                  <c:v>365830</c:v>
                </c:pt>
                <c:pt idx="6">
                  <c:v>379081</c:v>
                </c:pt>
                <c:pt idx="7">
                  <c:v>396080.5</c:v>
                </c:pt>
                <c:pt idx="8">
                  <c:v>413080</c:v>
                </c:pt>
                <c:pt idx="9">
                  <c:v>425192</c:v>
                </c:pt>
                <c:pt idx="10">
                  <c:v>437304</c:v>
                </c:pt>
                <c:pt idx="11">
                  <c:v>455437</c:v>
                </c:pt>
                <c:pt idx="12">
                  <c:v>473570</c:v>
                </c:pt>
                <c:pt idx="13">
                  <c:v>488218</c:v>
                </c:pt>
                <c:pt idx="14">
                  <c:v>507256</c:v>
                </c:pt>
                <c:pt idx="15">
                  <c:v>528866</c:v>
                </c:pt>
                <c:pt idx="16">
                  <c:v>553378</c:v>
                </c:pt>
                <c:pt idx="17">
                  <c:v>577165</c:v>
                </c:pt>
                <c:pt idx="18">
                  <c:v>599856</c:v>
                </c:pt>
                <c:pt idx="19">
                  <c:v>621780</c:v>
                </c:pt>
                <c:pt idx="20">
                  <c:v>645702</c:v>
                </c:pt>
                <c:pt idx="21">
                  <c:v>670411</c:v>
                </c:pt>
                <c:pt idx="22">
                  <c:v>696176</c:v>
                </c:pt>
                <c:pt idx="23">
                  <c:v>720815</c:v>
                </c:pt>
                <c:pt idx="24">
                  <c:v>744977</c:v>
                </c:pt>
                <c:pt idx="25">
                  <c:v>773299</c:v>
                </c:pt>
                <c:pt idx="26">
                  <c:v>798554</c:v>
                </c:pt>
                <c:pt idx="27">
                  <c:v>819887</c:v>
                </c:pt>
                <c:pt idx="28">
                  <c:v>842357</c:v>
                </c:pt>
                <c:pt idx="29">
                  <c:v>869722</c:v>
                </c:pt>
                <c:pt idx="30">
                  <c:v>893888</c:v>
                </c:pt>
              </c:numCache>
            </c:numRef>
          </c:val>
          <c:smooth val="0"/>
          <c:extLst>
            <c:ext xmlns:c16="http://schemas.microsoft.com/office/drawing/2014/chart" uri="{C3380CC4-5D6E-409C-BE32-E72D297353CC}">
              <c16:uniqueId val="{00000000-9C7D-43F6-AC38-E2DCDF94FACB}"/>
            </c:ext>
          </c:extLst>
        </c:ser>
        <c:ser>
          <c:idx val="1"/>
          <c:order val="1"/>
          <c:tx>
            <c:strRef>
              <c:f>'BV_PP_3.1_3.2'!$A$44:$D$44</c:f>
              <c:strCache>
                <c:ptCount val="4"/>
                <c:pt idx="0">
                  <c:v>Rentes d'invalidité</c:v>
                </c:pt>
                <c:pt idx="2">
                  <c:v>Invalidenrenten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'BV_PP_3.1_3.2'!$E$45:$AI$45</c:f>
              <c:numCache>
                <c:formatCode>#,##0</c:formatCode>
                <c:ptCount val="31"/>
                <c:pt idx="0">
                  <c:v>60597</c:v>
                </c:pt>
                <c:pt idx="1">
                  <c:v>65179</c:v>
                </c:pt>
                <c:pt idx="2">
                  <c:v>69761</c:v>
                </c:pt>
                <c:pt idx="3">
                  <c:v>74892</c:v>
                </c:pt>
                <c:pt idx="4">
                  <c:v>80023</c:v>
                </c:pt>
                <c:pt idx="5">
                  <c:v>86134.5</c:v>
                </c:pt>
                <c:pt idx="6">
                  <c:v>92246</c:v>
                </c:pt>
                <c:pt idx="7">
                  <c:v>97375</c:v>
                </c:pt>
                <c:pt idx="8">
                  <c:v>102504</c:v>
                </c:pt>
                <c:pt idx="9">
                  <c:v>110169.5</c:v>
                </c:pt>
                <c:pt idx="10">
                  <c:v>117835</c:v>
                </c:pt>
                <c:pt idx="11">
                  <c:v>124769.5</c:v>
                </c:pt>
                <c:pt idx="12">
                  <c:v>131704</c:v>
                </c:pt>
                <c:pt idx="13">
                  <c:v>133371</c:v>
                </c:pt>
                <c:pt idx="14">
                  <c:v>134804</c:v>
                </c:pt>
                <c:pt idx="15">
                  <c:v>134620</c:v>
                </c:pt>
                <c:pt idx="16">
                  <c:v>134217</c:v>
                </c:pt>
                <c:pt idx="17">
                  <c:v>133895</c:v>
                </c:pt>
                <c:pt idx="18">
                  <c:v>133163</c:v>
                </c:pt>
                <c:pt idx="19">
                  <c:v>132139</c:v>
                </c:pt>
                <c:pt idx="20">
                  <c:v>131150</c:v>
                </c:pt>
                <c:pt idx="21">
                  <c:v>131708</c:v>
                </c:pt>
                <c:pt idx="22">
                  <c:v>128265</c:v>
                </c:pt>
                <c:pt idx="23">
                  <c:v>120706</c:v>
                </c:pt>
                <c:pt idx="24">
                  <c:v>119500</c:v>
                </c:pt>
                <c:pt idx="25">
                  <c:v>117286</c:v>
                </c:pt>
                <c:pt idx="26">
                  <c:v>114534</c:v>
                </c:pt>
                <c:pt idx="27">
                  <c:v>113029</c:v>
                </c:pt>
                <c:pt idx="28">
                  <c:v>111975</c:v>
                </c:pt>
                <c:pt idx="29">
                  <c:v>111883</c:v>
                </c:pt>
                <c:pt idx="30">
                  <c:v>110559</c:v>
                </c:pt>
              </c:numCache>
            </c:numRef>
          </c:val>
          <c:smooth val="0"/>
          <c:extLst>
            <c:ext xmlns:c16="http://schemas.microsoft.com/office/drawing/2014/chart" uri="{C3380CC4-5D6E-409C-BE32-E72D297353CC}">
              <c16:uniqueId val="{00000001-9C7D-43F6-AC38-E2DCDF94FACB}"/>
            </c:ext>
          </c:extLst>
        </c:ser>
        <c:ser>
          <c:idx val="2"/>
          <c:order val="2"/>
          <c:tx>
            <c:strRef>
              <c:f>'BV_PP_3.1_3.2'!$A$47:$D$47</c:f>
              <c:strCache>
                <c:ptCount val="4"/>
                <c:pt idx="0">
                  <c:v>Rentes de veuve et de veuf</c:v>
                </c:pt>
                <c:pt idx="2">
                  <c:v>Witwen- und Witwerrenten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'BV_PP_3.1_3.2'!$E$48:$AI$48</c:f>
              <c:numCache>
                <c:formatCode>#,##0</c:formatCode>
                <c:ptCount val="31"/>
                <c:pt idx="0">
                  <c:v>130710</c:v>
                </c:pt>
                <c:pt idx="1">
                  <c:v>130871</c:v>
                </c:pt>
                <c:pt idx="2">
                  <c:v>131032</c:v>
                </c:pt>
                <c:pt idx="3">
                  <c:v>133756</c:v>
                </c:pt>
                <c:pt idx="4">
                  <c:v>136480</c:v>
                </c:pt>
                <c:pt idx="5">
                  <c:v>139322</c:v>
                </c:pt>
                <c:pt idx="6">
                  <c:v>142164</c:v>
                </c:pt>
                <c:pt idx="7">
                  <c:v>146104</c:v>
                </c:pt>
                <c:pt idx="8">
                  <c:v>150044</c:v>
                </c:pt>
                <c:pt idx="9">
                  <c:v>152324</c:v>
                </c:pt>
                <c:pt idx="10">
                  <c:v>154604</c:v>
                </c:pt>
                <c:pt idx="11">
                  <c:v>157800.5</c:v>
                </c:pt>
                <c:pt idx="12">
                  <c:v>160997</c:v>
                </c:pt>
                <c:pt idx="13">
                  <c:v>163634</c:v>
                </c:pt>
                <c:pt idx="14">
                  <c:v>166104</c:v>
                </c:pt>
                <c:pt idx="15">
                  <c:v>168510</c:v>
                </c:pt>
                <c:pt idx="16">
                  <c:v>171383</c:v>
                </c:pt>
                <c:pt idx="17">
                  <c:v>174016</c:v>
                </c:pt>
                <c:pt idx="18">
                  <c:v>177311</c:v>
                </c:pt>
                <c:pt idx="19">
                  <c:v>179991</c:v>
                </c:pt>
                <c:pt idx="20">
                  <c:v>182339</c:v>
                </c:pt>
                <c:pt idx="21">
                  <c:v>184499</c:v>
                </c:pt>
                <c:pt idx="22">
                  <c:v>185096</c:v>
                </c:pt>
                <c:pt idx="23">
                  <c:v>186484</c:v>
                </c:pt>
                <c:pt idx="24">
                  <c:v>188012</c:v>
                </c:pt>
                <c:pt idx="25">
                  <c:v>189571</c:v>
                </c:pt>
                <c:pt idx="26">
                  <c:v>191046</c:v>
                </c:pt>
                <c:pt idx="27">
                  <c:v>190604</c:v>
                </c:pt>
                <c:pt idx="28">
                  <c:v>194113</c:v>
                </c:pt>
                <c:pt idx="29">
                  <c:v>192806</c:v>
                </c:pt>
                <c:pt idx="30">
                  <c:v>194771</c:v>
                </c:pt>
              </c:numCache>
            </c:numRef>
          </c:val>
          <c:smooth val="0"/>
          <c:extLst>
            <c:ext xmlns:c16="http://schemas.microsoft.com/office/drawing/2014/chart" uri="{C3380CC4-5D6E-409C-BE32-E72D297353CC}">
              <c16:uniqueId val="{00000002-9C7D-43F6-AC38-E2DCDF94FACB}"/>
            </c:ext>
          </c:extLst>
        </c:ser>
        <c:ser>
          <c:idx val="3"/>
          <c:order val="3"/>
          <c:tx>
            <c:strRef>
              <c:f>'BV_PP_3.1_3.2'!$A$50:$D$50</c:f>
              <c:strCache>
                <c:ptCount val="4"/>
                <c:pt idx="0">
                  <c:v>Rentes pour enfant et orphelin</c:v>
                </c:pt>
                <c:pt idx="2">
                  <c:v>Waisen- und Kinderrenten</c:v>
                </c:pt>
              </c:strCache>
            </c:strRef>
          </c:tx>
          <c:marker>
            <c:symbol val="none"/>
          </c:marker>
          <c:cat>
            <c:numRef>
              <c:f>'BV_PP_3.1_3.2'!$E$39:$AI$39</c:f>
              <c:numCache>
                <c:formatCode>General</c:formatCode>
                <c:ptCount val="3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pt idx="28">
                  <c:v>2020</c:v>
                </c:pt>
                <c:pt idx="29">
                  <c:v>2021</c:v>
                </c:pt>
                <c:pt idx="30">
                  <c:v>2022</c:v>
                </c:pt>
              </c:numCache>
            </c:numRef>
          </c:cat>
          <c:val>
            <c:numRef>
              <c:f>'BV_PP_3.1_3.2'!$E$51:$AI$51</c:f>
              <c:numCache>
                <c:formatCode>#,##0</c:formatCode>
                <c:ptCount val="31"/>
                <c:pt idx="0">
                  <c:v>30691</c:v>
                </c:pt>
                <c:pt idx="1">
                  <c:v>33790.5</c:v>
                </c:pt>
                <c:pt idx="2">
                  <c:v>36890</c:v>
                </c:pt>
                <c:pt idx="3">
                  <c:v>39437</c:v>
                </c:pt>
                <c:pt idx="4">
                  <c:v>41984</c:v>
                </c:pt>
                <c:pt idx="5">
                  <c:v>45215</c:v>
                </c:pt>
                <c:pt idx="6">
                  <c:v>48446</c:v>
                </c:pt>
                <c:pt idx="7">
                  <c:v>51358.5</c:v>
                </c:pt>
                <c:pt idx="8">
                  <c:v>54271</c:v>
                </c:pt>
                <c:pt idx="9">
                  <c:v>59050</c:v>
                </c:pt>
                <c:pt idx="10">
                  <c:v>63829</c:v>
                </c:pt>
                <c:pt idx="11">
                  <c:v>67421.5</c:v>
                </c:pt>
                <c:pt idx="12">
                  <c:v>71014</c:v>
                </c:pt>
                <c:pt idx="13">
                  <c:v>74051</c:v>
                </c:pt>
                <c:pt idx="14">
                  <c:v>72019</c:v>
                </c:pt>
                <c:pt idx="15">
                  <c:v>69861</c:v>
                </c:pt>
                <c:pt idx="16">
                  <c:v>70191</c:v>
                </c:pt>
                <c:pt idx="17">
                  <c:v>69746</c:v>
                </c:pt>
                <c:pt idx="18">
                  <c:v>68631</c:v>
                </c:pt>
                <c:pt idx="19">
                  <c:v>67804</c:v>
                </c:pt>
                <c:pt idx="20">
                  <c:v>66673</c:v>
                </c:pt>
                <c:pt idx="21">
                  <c:v>66216</c:v>
                </c:pt>
                <c:pt idx="22">
                  <c:v>64944</c:v>
                </c:pt>
                <c:pt idx="23">
                  <c:v>63475</c:v>
                </c:pt>
                <c:pt idx="24">
                  <c:v>61367</c:v>
                </c:pt>
                <c:pt idx="25">
                  <c:v>60279</c:v>
                </c:pt>
                <c:pt idx="26">
                  <c:v>59706</c:v>
                </c:pt>
                <c:pt idx="27">
                  <c:v>58692</c:v>
                </c:pt>
                <c:pt idx="28">
                  <c:v>57820</c:v>
                </c:pt>
                <c:pt idx="29">
                  <c:v>58487</c:v>
                </c:pt>
                <c:pt idx="30">
                  <c:v>57950</c:v>
                </c:pt>
              </c:numCache>
            </c:numRef>
          </c:val>
          <c:smooth val="0"/>
          <c:extLst>
            <c:ext xmlns:c16="http://schemas.microsoft.com/office/drawing/2014/chart" uri="{C3380CC4-5D6E-409C-BE32-E72D297353CC}">
              <c16:uniqueId val="{00000002-63EB-466D-BC70-5EC96CDC6480}"/>
            </c:ext>
          </c:extLst>
        </c:ser>
        <c:dLbls>
          <c:showLegendKey val="0"/>
          <c:showVal val="0"/>
          <c:showCatName val="0"/>
          <c:showSerName val="0"/>
          <c:showPercent val="0"/>
          <c:showBubbleSize val="0"/>
        </c:dLbls>
        <c:smooth val="0"/>
        <c:axId val="694131664"/>
        <c:axId val="694125392"/>
      </c:lineChart>
      <c:catAx>
        <c:axId val="694131664"/>
        <c:scaling>
          <c:orientation val="minMax"/>
        </c:scaling>
        <c:delete val="0"/>
        <c:axPos val="b"/>
        <c:numFmt formatCode="General" sourceLinked="1"/>
        <c:majorTickMark val="out"/>
        <c:minorTickMark val="none"/>
        <c:tickLblPos val="nextTo"/>
        <c:crossAx val="694125392"/>
        <c:crosses val="autoZero"/>
        <c:auto val="1"/>
        <c:lblAlgn val="ctr"/>
        <c:lblOffset val="100"/>
        <c:tickLblSkip val="10"/>
        <c:tickMarkSkip val="1"/>
        <c:noMultiLvlLbl val="0"/>
      </c:catAx>
      <c:valAx>
        <c:axId val="694125392"/>
        <c:scaling>
          <c:orientation val="minMax"/>
          <c:max val="900000"/>
        </c:scaling>
        <c:delete val="0"/>
        <c:axPos val="l"/>
        <c:majorGridlines/>
        <c:numFmt formatCode="#,##0" sourceLinked="1"/>
        <c:majorTickMark val="out"/>
        <c:minorTickMark val="none"/>
        <c:tickLblPos val="nextTo"/>
        <c:crossAx val="694131664"/>
        <c:crosses val="autoZero"/>
        <c:crossBetween val="between"/>
      </c:valAx>
      <c:spPr>
        <a:solidFill>
          <a:schemeClr val="bg1"/>
        </a:solidFill>
      </c:spPr>
    </c:plotArea>
    <c:legend>
      <c:legendPos val="r"/>
      <c:layout>
        <c:manualLayout>
          <c:xMode val="edge"/>
          <c:yMode val="edge"/>
          <c:x val="0.73551658315437851"/>
          <c:y val="5.0788634642146245E-2"/>
          <c:w val="0.26448341684562154"/>
          <c:h val="0.88714047285051656"/>
        </c:manualLayout>
      </c:layout>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152398</xdr:colOff>
      <xdr:row>20</xdr:row>
      <xdr:rowOff>19050</xdr:rowOff>
    </xdr:from>
    <xdr:to>
      <xdr:col>3</xdr:col>
      <xdr:colOff>1142999</xdr:colOff>
      <xdr:row>34</xdr:row>
      <xdr:rowOff>83820</xdr:rowOff>
    </xdr:to>
    <xdr:graphicFrame macro="">
      <xdr:nvGraphicFramePr>
        <xdr:cNvPr id="2" name="Diagramm 1">
          <a:extLst>
            <a:ext uri="{FF2B5EF4-FFF2-40B4-BE49-F238E27FC236}">
              <a16:creationId xmlns:a16="http://schemas.microsoft.com/office/drawing/2014/main" id="{FB2E0BD1-2926-4196-8EAD-AF205E983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xdr:row>
      <xdr:rowOff>76200</xdr:rowOff>
    </xdr:from>
    <xdr:to>
      <xdr:col>3</xdr:col>
      <xdr:colOff>1343025</xdr:colOff>
      <xdr:row>16</xdr:row>
      <xdr:rowOff>5715</xdr:rowOff>
    </xdr:to>
    <xdr:graphicFrame macro="">
      <xdr:nvGraphicFramePr>
        <xdr:cNvPr id="5" name="Diagramm 4">
          <a:extLst>
            <a:ext uri="{FF2B5EF4-FFF2-40B4-BE49-F238E27FC236}">
              <a16:creationId xmlns:a16="http://schemas.microsoft.com/office/drawing/2014/main" id="{53341E16-CE9B-4068-851D-7E46AA338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91</xdr:row>
      <xdr:rowOff>53341</xdr:rowOff>
    </xdr:from>
    <xdr:to>
      <xdr:col>3</xdr:col>
      <xdr:colOff>1331595</xdr:colOff>
      <xdr:row>116</xdr:row>
      <xdr:rowOff>28575</xdr:rowOff>
    </xdr:to>
    <xdr:sp macro="" textlink="">
      <xdr:nvSpPr>
        <xdr:cNvPr id="9" name="Text Box 74">
          <a:extLst>
            <a:ext uri="{FF2B5EF4-FFF2-40B4-BE49-F238E27FC236}">
              <a16:creationId xmlns:a16="http://schemas.microsoft.com/office/drawing/2014/main" id="{00000000-0008-0000-0000-000009000000}"/>
            </a:ext>
          </a:extLst>
        </xdr:cNvPr>
        <xdr:cNvSpPr txBox="1">
          <a:spLocks noChangeArrowheads="1"/>
        </xdr:cNvSpPr>
      </xdr:nvSpPr>
      <xdr:spPr bwMode="auto">
        <a:xfrm>
          <a:off x="2743200" y="4549141"/>
          <a:ext cx="2712720" cy="4023359"/>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Die Pensionierten-Kinderrenten können ab 2004 nicht mehr separat ausgewiesen werden. Sie sind in den Invaliden-Kinderrenten enthalten.</a:t>
          </a:r>
        </a:p>
        <a:p>
          <a:pPr algn="l" rtl="0">
            <a:defRPr sz="1000"/>
          </a:pPr>
          <a:r>
            <a:rPr lang="de-CH" sz="900" b="0" i="0" u="none" strike="noStrike" baseline="0">
              <a:solidFill>
                <a:sysClr val="windowText" lastClr="000000"/>
              </a:solidFill>
              <a:latin typeface="Arial"/>
              <a:cs typeface="Arial"/>
            </a:rPr>
            <a:t>2  Andere reglementarische Renten, ausserreglementarische Renten und Renten aus Wohlfahrtsfonds und auslaufenden Vorsorgeeinrichtungen.</a:t>
          </a:r>
        </a:p>
        <a:p>
          <a:pPr algn="l" rtl="0">
            <a:defRPr sz="1000"/>
          </a:pPr>
          <a:r>
            <a:rPr lang="de-CH" sz="900" b="0" i="0" u="none" strike="noStrike" baseline="0">
              <a:solidFill>
                <a:sysClr val="windowText" lastClr="000000"/>
              </a:solidFill>
              <a:latin typeface="Arial"/>
              <a:cs typeface="Arial"/>
            </a:rPr>
            <a:t>3  1992 ohne Bezüger anderer Renten.</a:t>
          </a:r>
        </a:p>
        <a:p>
          <a:pPr algn="l" rtl="0">
            <a:defRPr sz="1000"/>
          </a:pPr>
          <a:r>
            <a:rPr lang="de-CH" sz="900" b="0" i="0" u="none" strike="noStrike" baseline="0">
              <a:solidFill>
                <a:sysClr val="windowText" lastClr="000000"/>
              </a:solidFill>
              <a:latin typeface="Arial"/>
              <a:cs typeface="Arial"/>
            </a:rPr>
            <a:t>4  Die Bezügerdaten der übrigen Vorsorgeeinrichtungen sind seit 2004 nicht mehr enthalten.</a:t>
          </a:r>
        </a:p>
        <a:p>
          <a:pPr algn="l" rtl="0">
            <a:defRPr sz="1000"/>
          </a:pPr>
          <a:r>
            <a:rPr lang="de-CH" sz="900" b="0" i="0" u="none" strike="noStrike" baseline="0">
              <a:solidFill>
                <a:sysClr val="windowText" lastClr="000000"/>
              </a:solidFill>
              <a:latin typeface="Arial"/>
              <a:cs typeface="Arial"/>
            </a:rPr>
            <a:t>5   Pensionskassenstatistik BFS (Voll- oder Teilerhebung, evtl. Fortschreibung); 2001/03 Schätzung des BFS.</a:t>
          </a:r>
        </a:p>
        <a:p>
          <a:pPr algn="l" rtl="0">
            <a:defRPr sz="1000"/>
          </a:pPr>
          <a:r>
            <a:rPr lang="de-CH" sz="900" b="0" i="0" u="none" strike="noStrike" baseline="0">
              <a:solidFill>
                <a:sysClr val="windowText" lastClr="000000"/>
              </a:solidFill>
              <a:latin typeface="Arial"/>
              <a:cs typeface="Arial"/>
            </a:rPr>
            <a:t>6  Schätzung des BSV.</a:t>
          </a:r>
        </a:p>
        <a:p>
          <a:pPr algn="l" rtl="0">
            <a:defRPr sz="1000"/>
          </a:pPr>
          <a:r>
            <a:rPr lang="de-CH" sz="900" b="0" i="0" u="none" strike="noStrike" baseline="0">
              <a:solidFill>
                <a:sysClr val="windowText" lastClr="000000"/>
              </a:solidFill>
              <a:latin typeface="Arial"/>
              <a:cs typeface="Arial"/>
            </a:rPr>
            <a:t>7  Seit 2004 erhebt das BFS nur noch die Vorsorgeeinrichtungen mit reglementarischen Leistungen und aktiven Versicherten. Damit reduziert sich die Zahl der erfassten Vorsorgeeinrichtungen erheblich, unerwünschte Doppelzählungen treten seltener auf. Leider wird dadurch die Vergleichbarkeit mit den Vorjahren beeinträchtigt. So sind die Bezügerdaten der übrigen Vorsorgeeinrichtungen seit 2004 nicht mehr enthalten.</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Quelle: BSV, basierend auf der  Pensionskassenstatistik des BFS, z.T. Schätzungen des Bundesamtes für Sozialversicherungen</a:t>
          </a:r>
        </a:p>
        <a:p>
          <a:pPr algn="l" rtl="0">
            <a:defRPr sz="1000"/>
          </a:pPr>
          <a:endParaRPr lang="de-CH" sz="900" b="0" i="0" u="none" strike="noStrike" baseline="0">
            <a:solidFill>
              <a:sysClr val="windowText" lastClr="000000"/>
            </a:solidFill>
            <a:latin typeface="Arial"/>
            <a:cs typeface="Arial"/>
          </a:endParaRPr>
        </a:p>
      </xdr:txBody>
    </xdr:sp>
    <xdr:clientData/>
  </xdr:twoCellAnchor>
  <xdr:twoCellAnchor>
    <xdr:from>
      <xdr:col>0</xdr:col>
      <xdr:colOff>9525</xdr:colOff>
      <xdr:row>91</xdr:row>
      <xdr:rowOff>142876</xdr:rowOff>
    </xdr:from>
    <xdr:to>
      <xdr:col>2</xdr:col>
      <xdr:colOff>5715</xdr:colOff>
      <xdr:row>116</xdr:row>
      <xdr:rowOff>133351</xdr:rowOff>
    </xdr:to>
    <xdr:sp macro="" textlink="">
      <xdr:nvSpPr>
        <xdr:cNvPr id="14" name="Text Box 78">
          <a:extLst>
            <a:ext uri="{FF2B5EF4-FFF2-40B4-BE49-F238E27FC236}">
              <a16:creationId xmlns:a16="http://schemas.microsoft.com/office/drawing/2014/main" id="{00000000-0008-0000-0000-00000E000000}"/>
            </a:ext>
          </a:extLst>
        </xdr:cNvPr>
        <xdr:cNvSpPr txBox="1">
          <a:spLocks noChangeArrowheads="1"/>
        </xdr:cNvSpPr>
      </xdr:nvSpPr>
      <xdr:spPr bwMode="auto">
        <a:xfrm>
          <a:off x="9525" y="4638676"/>
          <a:ext cx="2720340" cy="4038600"/>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Depuis 2004, les rentes pour enfants de personnes à la retraite ne peuvent plus figurer séparément; elles sont comprises dans les rentes pour enfants d'invalides.</a:t>
          </a:r>
        </a:p>
        <a:p>
          <a:pPr algn="l" rtl="0">
            <a:defRPr sz="1000"/>
          </a:pPr>
          <a:r>
            <a:rPr lang="de-CH" sz="900" b="0" i="0" u="none" strike="noStrike" baseline="0">
              <a:solidFill>
                <a:sysClr val="windowText" lastClr="000000"/>
              </a:solidFill>
              <a:latin typeface="Arial"/>
              <a:cs typeface="Arial"/>
            </a:rPr>
            <a:t>2  Autres rentes réglementaires, rentes extra-réglementaires, rentes versées par des fonds de bienfaisance et des institutions de prévoyance sur le point de cesser leur activité.</a:t>
          </a:r>
        </a:p>
        <a:p>
          <a:pPr algn="l" rtl="0">
            <a:defRPr sz="1000"/>
          </a:pPr>
          <a:r>
            <a:rPr lang="de-CH" sz="900" b="0" i="0" u="none" strike="noStrike" baseline="0">
              <a:solidFill>
                <a:sysClr val="windowText" lastClr="000000"/>
              </a:solidFill>
              <a:latin typeface="Arial"/>
              <a:cs typeface="Arial"/>
            </a:rPr>
            <a:t>3  En 1992, sans les bénéficiaires d’autres rentes.</a:t>
          </a:r>
        </a:p>
        <a:p>
          <a:pPr algn="l" rtl="0">
            <a:defRPr sz="1000"/>
          </a:pPr>
          <a:r>
            <a:rPr lang="de-CH" sz="900" b="0" i="0" u="none" strike="noStrike" baseline="0">
              <a:solidFill>
                <a:sysClr val="windowText" lastClr="000000"/>
              </a:solidFill>
              <a:latin typeface="Arial"/>
              <a:cs typeface="Arial"/>
            </a:rPr>
            <a:t>4 Les données relatives aux bénéficiaires des autres institutions de prévoyance ne sont plus comprises depuis 2004.</a:t>
          </a:r>
        </a:p>
        <a:p>
          <a:pPr algn="l" rtl="0">
            <a:defRPr sz="1000"/>
          </a:pPr>
          <a:r>
            <a:rPr lang="de-CH" sz="900" b="0" i="0" u="none" strike="noStrike" baseline="0">
              <a:solidFill>
                <a:sysClr val="windowText" lastClr="000000"/>
              </a:solidFill>
              <a:latin typeface="Arial"/>
              <a:cs typeface="Arial"/>
            </a:rPr>
            <a:t>5  Statistique des caisses de pensions de l’OFS (relevé complet ou partiel, éventuellement extrapolation); 2001/03 estimation de l'OFS.</a:t>
          </a:r>
        </a:p>
        <a:p>
          <a:pPr algn="l" rtl="0">
            <a:defRPr sz="1000"/>
          </a:pPr>
          <a:r>
            <a:rPr lang="de-CH" sz="900" b="0" i="0" u="none" strike="noStrike" baseline="0">
              <a:solidFill>
                <a:sysClr val="windowText" lastClr="000000"/>
              </a:solidFill>
              <a:latin typeface="Arial"/>
              <a:cs typeface="Arial"/>
            </a:rPr>
            <a:t>6  Estimation de l’OFAS.</a:t>
          </a:r>
        </a:p>
        <a:p>
          <a:pPr algn="l" rtl="0">
            <a:defRPr sz="1000"/>
          </a:pPr>
          <a:r>
            <a:rPr lang="de-CH" sz="900" b="0" i="0" u="none" strike="noStrike" baseline="0">
              <a:solidFill>
                <a:sysClr val="windowText" lastClr="000000"/>
              </a:solidFill>
              <a:latin typeface="Arial"/>
              <a:cs typeface="Arial"/>
            </a:rPr>
            <a:t>7  L'OFS ne recense plus depuis 2004 que les institutions de prévoyance fournissant des prestations réglementaires et ayant des assurés actifs. Cela entraîne une diminution considérable du nombre d'institutions de prévoyance recensées et les doubles imputations indésirables deviennent plus rares. Cela nuit malheureusement à la comparaison avec les années précédentes. Ainsi les données relatives aux rentiers des autres institutions de prévoyance ne sont plus disponibles depuis 2004.</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Source : OFAS, basant sur la statistique des caisses de pensions de l'OFS et estimations de l'Office fédéral des assurances sociales</a:t>
          </a:r>
        </a:p>
        <a:p>
          <a:pPr algn="l" rtl="0">
            <a:defRPr sz="1000"/>
          </a:pPr>
          <a:endParaRPr lang="de-CH" sz="900" b="0" i="0" u="none" strike="noStrike" baseline="0">
            <a:solidFill>
              <a:sysClr val="windowText" lastClr="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G/STAT/05_Projekte/Gesamtstatistiken%20SVS/SVS/51%20SVS/50%20Datenbasis%20AS/50.00%20Datenbasis%20SV/1%20Finanzen/DB%20Finanzen%20B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llgemein/Statistikdruck_Ms/%2051%20SVS/%2050%20Datenbasis%20AS/50.04%20Datenbasis%20BV/Sch&#228;tzung%20BV%2096/PKS/Vog/Ms/BV-Ausgaben%2098Daten%209.3.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MT-2009.02.25-10.00.17/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chätzansatz ab 2006"/>
      <sheetName val="PKS 2004ff. vom BFS"/>
      <sheetName val="3xPerformance"/>
      <sheetName val="Zuordng. ab PKS 2004"/>
      <sheetName val="Grunddaten bis SVS 2004"/>
      <sheetName val="Schätzung BV-Einn."/>
      <sheetName val="Schätzung BV-Ausg."/>
      <sheetName val="SVS vom BFS"/>
      <sheetName val="PKS-Daten"/>
      <sheetName val="PKS-Daten von BFS,Sl 98-99"/>
      <sheetName val="Schätzansatz 8.3.04"/>
      <sheetName val="T 15.1. Korr. realis.Kapw.99"/>
      <sheetName val="Taschenstatistik"/>
      <sheetName val="BV ATSG_Finanzen"/>
      <sheetName val="ATSG 2009"/>
      <sheetName val="ATSG 2008"/>
    </sheetNames>
    <sheetDataSet>
      <sheetData sheetId="0">
        <row r="2">
          <cell r="BN2">
            <v>1987</v>
          </cell>
        </row>
      </sheetData>
      <sheetData sheetId="1"/>
      <sheetData sheetId="2"/>
      <sheetData sheetId="3"/>
      <sheetData sheetId="4">
        <row r="21">
          <cell r="BW21">
            <v>337500</v>
          </cell>
        </row>
      </sheetData>
      <sheetData sheetId="5">
        <row r="4">
          <cell r="C4" t="str">
            <v>Aktiv-</v>
          </cell>
        </row>
        <row r="21">
          <cell r="BW21">
            <v>337500</v>
          </cell>
        </row>
        <row r="99">
          <cell r="E99" t="str">
            <v>Betriebsrechnung der BV</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cell r="BN99">
            <v>1987</v>
          </cell>
          <cell r="BO99">
            <v>1988</v>
          </cell>
          <cell r="BP99">
            <v>1989</v>
          </cell>
          <cell r="BQ99">
            <v>1990</v>
          </cell>
          <cell r="BR99">
            <v>1991</v>
          </cell>
          <cell r="BS99">
            <v>1992</v>
          </cell>
          <cell r="BT99">
            <v>1993</v>
          </cell>
          <cell r="BU99">
            <v>1994</v>
          </cell>
          <cell r="BV99">
            <v>1995</v>
          </cell>
          <cell r="BW99">
            <v>1996</v>
          </cell>
          <cell r="BX99">
            <v>1997</v>
          </cell>
          <cell r="BY99">
            <v>1998</v>
          </cell>
          <cell r="BZ99">
            <v>1999</v>
          </cell>
        </row>
        <row r="100">
          <cell r="E100" t="str">
            <v>EINNAHMEN</v>
          </cell>
        </row>
        <row r="101">
          <cell r="F101" t="str">
            <v>Beiträge</v>
          </cell>
          <cell r="AR101" t="str">
            <v>... </v>
          </cell>
          <cell r="AS101" t="str">
            <v>... </v>
          </cell>
          <cell r="AT101" t="str">
            <v>... </v>
          </cell>
          <cell r="AU101" t="str">
            <v>... </v>
          </cell>
          <cell r="AV101" t="str">
            <v>... </v>
          </cell>
          <cell r="AW101">
            <v>3458.0859999999998</v>
          </cell>
          <cell r="AX101" t="str">
            <v>... </v>
          </cell>
          <cell r="AY101" t="str">
            <v>... </v>
          </cell>
          <cell r="AZ101" t="str">
            <v>... </v>
          </cell>
          <cell r="BA101" t="str">
            <v>... </v>
          </cell>
          <cell r="BB101" t="str">
            <v>... </v>
          </cell>
          <cell r="BC101" t="str">
            <v>... </v>
          </cell>
          <cell r="BD101" t="str">
            <v>... </v>
          </cell>
          <cell r="BE101" t="str">
            <v>... </v>
          </cell>
          <cell r="BF101" t="str">
            <v>... </v>
          </cell>
          <cell r="BG101">
            <v>9674</v>
          </cell>
          <cell r="BH101" t="str">
            <v>... </v>
          </cell>
          <cell r="BI101" t="str">
            <v>... </v>
          </cell>
          <cell r="BJ101" t="str">
            <v>... </v>
          </cell>
          <cell r="BK101" t="str">
            <v>... </v>
          </cell>
          <cell r="BL101" t="str">
            <v>... </v>
          </cell>
          <cell r="BM101" t="str">
            <v>... </v>
          </cell>
          <cell r="BN101">
            <v>15125.398999999999</v>
          </cell>
          <cell r="BO101">
            <v>16920.101577593559</v>
          </cell>
          <cell r="BP101">
            <v>18929.372586305752</v>
          </cell>
          <cell r="BQ101">
            <v>20859.739499391799</v>
          </cell>
          <cell r="BR101">
            <v>22115.456592935894</v>
          </cell>
          <cell r="BS101">
            <v>23447.452830131282</v>
          </cell>
          <cell r="BT101">
            <v>23291.06269695361</v>
          </cell>
          <cell r="BU101">
            <v>23139.105523904502</v>
          </cell>
          <cell r="BV101">
            <v>24133.904515617964</v>
          </cell>
          <cell r="BW101">
            <v>24708.696853805384</v>
          </cell>
          <cell r="BX101">
            <v>24200</v>
          </cell>
          <cell r="BY101">
            <v>26414.503293655231</v>
          </cell>
          <cell r="BZ101">
            <v>24199.493676790102</v>
          </cell>
        </row>
        <row r="102">
          <cell r="F102" t="str">
            <v>Arbeitnehmer</v>
          </cell>
          <cell r="AR102" t="str">
            <v>... </v>
          </cell>
          <cell r="AS102" t="str">
            <v>... </v>
          </cell>
          <cell r="AT102" t="str">
            <v>... </v>
          </cell>
          <cell r="AU102" t="str">
            <v>... </v>
          </cell>
          <cell r="AV102" t="str">
            <v>... </v>
          </cell>
          <cell r="AW102">
            <v>1221.163</v>
          </cell>
          <cell r="AX102" t="str">
            <v>... </v>
          </cell>
          <cell r="AY102" t="str">
            <v>... </v>
          </cell>
          <cell r="AZ102" t="str">
            <v>... </v>
          </cell>
          <cell r="BA102" t="str">
            <v>... </v>
          </cell>
          <cell r="BB102" t="str">
            <v>... </v>
          </cell>
          <cell r="BC102" t="str">
            <v>... </v>
          </cell>
          <cell r="BD102" t="str">
            <v>... </v>
          </cell>
          <cell r="BE102" t="str">
            <v>... </v>
          </cell>
          <cell r="BF102" t="str">
            <v>... </v>
          </cell>
          <cell r="BG102">
            <v>3528</v>
          </cell>
          <cell r="BH102" t="str">
            <v>... </v>
          </cell>
          <cell r="BI102" t="str">
            <v>... </v>
          </cell>
          <cell r="BJ102" t="str">
            <v>... </v>
          </cell>
          <cell r="BK102" t="str">
            <v>... </v>
          </cell>
          <cell r="BL102" t="str">
            <v>... </v>
          </cell>
          <cell r="BM102" t="str">
            <v>... </v>
          </cell>
          <cell r="BN102">
            <v>5731.5450000000001</v>
          </cell>
          <cell r="BO102">
            <v>6335.7247801869926</v>
          </cell>
          <cell r="BP102">
            <v>7003.5930085649716</v>
          </cell>
          <cell r="BQ102">
            <v>7703.8532627094264</v>
          </cell>
          <cell r="BR102">
            <v>8109.8218847251264</v>
          </cell>
          <cell r="BS102">
            <v>8537.1837649508561</v>
          </cell>
          <cell r="BT102">
            <v>8615.8997644958272</v>
          </cell>
          <cell r="BU102">
            <v>8695.3415547412187</v>
          </cell>
          <cell r="BV102">
            <v>8949.8976430350631</v>
          </cell>
          <cell r="BW102">
            <v>9051.8790136155112</v>
          </cell>
          <cell r="BX102">
            <v>9000</v>
          </cell>
          <cell r="BY102">
            <v>9350.0096168651307</v>
          </cell>
          <cell r="BZ102">
            <v>9200.0000000000036</v>
          </cell>
        </row>
        <row r="103">
          <cell r="F103" t="str">
            <v>Arbeitgeber</v>
          </cell>
          <cell r="AR103" t="str">
            <v>... </v>
          </cell>
          <cell r="AS103" t="str">
            <v>... </v>
          </cell>
          <cell r="AT103" t="str">
            <v>... </v>
          </cell>
          <cell r="AU103" t="str">
            <v>... </v>
          </cell>
          <cell r="AV103" t="str">
            <v>... </v>
          </cell>
          <cell r="AW103">
            <v>2236.9229999999998</v>
          </cell>
          <cell r="AX103" t="str">
            <v>... </v>
          </cell>
          <cell r="AY103" t="str">
            <v>... </v>
          </cell>
          <cell r="AZ103" t="str">
            <v>... </v>
          </cell>
          <cell r="BA103" t="str">
            <v>... </v>
          </cell>
          <cell r="BB103" t="str">
            <v>... </v>
          </cell>
          <cell r="BC103" t="str">
            <v>... </v>
          </cell>
          <cell r="BD103" t="str">
            <v>... </v>
          </cell>
          <cell r="BE103" t="str">
            <v>... </v>
          </cell>
          <cell r="BF103" t="str">
            <v>... </v>
          </cell>
          <cell r="BG103">
            <v>6146</v>
          </cell>
          <cell r="BH103" t="str">
            <v>... </v>
          </cell>
          <cell r="BI103" t="str">
            <v>... </v>
          </cell>
          <cell r="BJ103" t="str">
            <v>... </v>
          </cell>
          <cell r="BK103" t="str">
            <v>... </v>
          </cell>
          <cell r="BL103" t="str">
            <v>... </v>
          </cell>
          <cell r="BM103" t="str">
            <v>... </v>
          </cell>
          <cell r="BN103">
            <v>9393.8539999999994</v>
          </cell>
          <cell r="BO103">
            <v>10584.376797406569</v>
          </cell>
          <cell r="BP103">
            <v>11925.779577740779</v>
          </cell>
          <cell r="BQ103">
            <v>13155.886236682374</v>
          </cell>
          <cell r="BR103">
            <v>14005.63470821077</v>
          </cell>
          <cell r="BS103">
            <v>14910.269065180426</v>
          </cell>
          <cell r="BT103">
            <v>14675.162932457783</v>
          </cell>
          <cell r="BU103">
            <v>14443.763969163281</v>
          </cell>
          <cell r="BV103">
            <v>15184.006872582901</v>
          </cell>
          <cell r="BW103">
            <v>15656.817840189873</v>
          </cell>
          <cell r="BX103">
            <v>15200</v>
          </cell>
          <cell r="BY103">
            <v>17064.493676790102</v>
          </cell>
          <cell r="BZ103">
            <v>15000.4936767901</v>
          </cell>
        </row>
        <row r="104">
          <cell r="F104" t="str">
            <v>Kapitalertrag brutto</v>
          </cell>
          <cell r="AR104" t="str">
            <v>... </v>
          </cell>
          <cell r="AS104" t="str">
            <v>... </v>
          </cell>
          <cell r="AT104" t="str">
            <v>... </v>
          </cell>
          <cell r="AU104" t="str">
            <v>... </v>
          </cell>
          <cell r="AV104" t="str">
            <v>... </v>
          </cell>
          <cell r="AW104">
            <v>1355.337</v>
          </cell>
          <cell r="AX104" t="str">
            <v>... </v>
          </cell>
          <cell r="AY104" t="str">
            <v>... </v>
          </cell>
          <cell r="AZ104" t="str">
            <v>... </v>
          </cell>
          <cell r="BA104" t="str">
            <v>... </v>
          </cell>
          <cell r="BB104" t="str">
            <v>... </v>
          </cell>
          <cell r="BC104" t="str">
            <v>... </v>
          </cell>
          <cell r="BD104" t="str">
            <v>... </v>
          </cell>
          <cell r="BE104" t="str">
            <v>... </v>
          </cell>
          <cell r="BF104" t="str">
            <v>... </v>
          </cell>
          <cell r="BG104">
            <v>3557</v>
          </cell>
          <cell r="BH104" t="str">
            <v>... </v>
          </cell>
          <cell r="BI104" t="str">
            <v>... </v>
          </cell>
          <cell r="BJ104" t="str">
            <v>... </v>
          </cell>
          <cell r="BK104" t="str">
            <v>... </v>
          </cell>
          <cell r="BL104" t="str">
            <v>... </v>
          </cell>
          <cell r="BM104" t="str">
            <v>... </v>
          </cell>
          <cell r="BN104">
            <v>7583.85</v>
          </cell>
          <cell r="BO104">
            <v>8506.9614525808993</v>
          </cell>
          <cell r="BP104">
            <v>9542.4346678398597</v>
          </cell>
          <cell r="BQ104">
            <v>10977.136383633964</v>
          </cell>
          <cell r="BR104">
            <v>12621.50670712423</v>
          </cell>
          <cell r="BS104">
            <v>14512.203</v>
          </cell>
          <cell r="BT104">
            <v>14725.29649468414</v>
          </cell>
          <cell r="BU104">
            <v>14941.519</v>
          </cell>
          <cell r="BV104">
            <v>15170.504841863372</v>
          </cell>
          <cell r="BW104">
            <v>15403</v>
          </cell>
          <cell r="BX104">
            <v>15800</v>
          </cell>
          <cell r="BY104">
            <v>15813</v>
          </cell>
          <cell r="BZ104">
            <v>17500</v>
          </cell>
        </row>
        <row r="105">
          <cell r="F105" t="str">
            <v>Eintrittseinlagen (ohne FZL)</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t="str">
            <v>... </v>
          </cell>
          <cell r="BM105" t="str">
            <v>... </v>
          </cell>
          <cell r="BN105">
            <v>567.26119999999992</v>
          </cell>
          <cell r="BO105">
            <v>702.0588503466156</v>
          </cell>
          <cell r="BP105">
            <v>868.88831696934619</v>
          </cell>
          <cell r="BQ105">
            <v>1045.3141909125259</v>
          </cell>
          <cell r="BR105">
            <v>1039.1100514896839</v>
          </cell>
          <cell r="BS105">
            <v>1032.9427348195732</v>
          </cell>
          <cell r="BT105">
            <v>1108.0750162467743</v>
          </cell>
          <cell r="BU105">
            <v>1188.6721308367182</v>
          </cell>
          <cell r="BV105">
            <v>1502.6775459849862</v>
          </cell>
          <cell r="BW105">
            <v>1899.6321598101265</v>
          </cell>
          <cell r="BX105">
            <v>1900</v>
          </cell>
          <cell r="BY105">
            <v>2612.4063232098997</v>
          </cell>
          <cell r="BZ105">
            <v>2599.5063232098996</v>
          </cell>
        </row>
        <row r="106">
          <cell r="F106" t="str">
            <v>Arbeitnehmer</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t="str">
            <v>... </v>
          </cell>
          <cell r="BM106" t="str">
            <v>... </v>
          </cell>
          <cell r="BN106">
            <v>378.13319999999999</v>
          </cell>
          <cell r="BO106">
            <v>467.98857328843729</v>
          </cell>
          <cell r="BP106">
            <v>579.19617935835061</v>
          </cell>
          <cell r="BQ106">
            <v>713.4</v>
          </cell>
          <cell r="BR106">
            <v>709.16583471004856</v>
          </cell>
          <cell r="BS106">
            <v>704.95680000000004</v>
          </cell>
          <cell r="BT106">
            <v>756.23264609118792</v>
          </cell>
          <cell r="BU106">
            <v>811.23809999999992</v>
          </cell>
          <cell r="BV106">
            <v>1025.538704654778</v>
          </cell>
          <cell r="BW106">
            <v>1296.45</v>
          </cell>
          <cell r="BX106">
            <v>1300</v>
          </cell>
          <cell r="BY106">
            <v>1782.8999999999999</v>
          </cell>
          <cell r="BZ106">
            <v>1800</v>
          </cell>
        </row>
        <row r="107">
          <cell r="F107" t="str">
            <v>Arbeitgeber</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v>189.12799999999999</v>
          </cell>
          <cell r="BO107">
            <v>234.07027705817831</v>
          </cell>
          <cell r="BP107">
            <v>289.69213761099559</v>
          </cell>
          <cell r="BQ107">
            <v>331.91419091252595</v>
          </cell>
          <cell r="BR107">
            <v>329.94421677963544</v>
          </cell>
          <cell r="BS107">
            <v>327.985934819573</v>
          </cell>
          <cell r="BT107">
            <v>351.84237015558631</v>
          </cell>
          <cell r="BU107">
            <v>377.43403083671825</v>
          </cell>
          <cell r="BV107">
            <v>477.13884133020815</v>
          </cell>
          <cell r="BW107">
            <v>603.18215981012645</v>
          </cell>
          <cell r="BX107">
            <v>600</v>
          </cell>
          <cell r="BY107">
            <v>829.50632320989973</v>
          </cell>
          <cell r="BZ107">
            <v>799.50632320989973</v>
          </cell>
        </row>
        <row r="108">
          <cell r="F108" t="str">
            <v>Übrige Einnahmen</v>
          </cell>
          <cell r="BN108">
            <v>563.82254298872624</v>
          </cell>
          <cell r="BO108">
            <v>730.04226093632394</v>
          </cell>
          <cell r="BP108">
            <v>719.45595098143667</v>
          </cell>
          <cell r="BQ108">
            <v>858.22727082430288</v>
          </cell>
          <cell r="BR108">
            <v>1093.6277760599739</v>
          </cell>
          <cell r="BS108">
            <v>1275.6152112</v>
          </cell>
          <cell r="BT108">
            <v>2006.0932433095038</v>
          </cell>
          <cell r="BU108">
            <v>1895.7291651</v>
          </cell>
          <cell r="BV108">
            <v>3520.8035573067887</v>
          </cell>
          <cell r="BW108">
            <v>4536.7797</v>
          </cell>
          <cell r="BX108">
            <v>5200</v>
          </cell>
          <cell r="BY108">
            <v>4700</v>
          </cell>
          <cell r="BZ108">
            <v>4500</v>
          </cell>
        </row>
        <row r="110">
          <cell r="F110" t="str">
            <v>Einnahmen Total</v>
          </cell>
          <cell r="AR110" t="str">
            <v>... </v>
          </cell>
          <cell r="AS110" t="str">
            <v>... </v>
          </cell>
          <cell r="AT110" t="str">
            <v>... </v>
          </cell>
          <cell r="AU110" t="str">
            <v>... </v>
          </cell>
          <cell r="AV110" t="str">
            <v>... </v>
          </cell>
          <cell r="AW110" t="str">
            <v>... </v>
          </cell>
          <cell r="AX110" t="str">
            <v>... </v>
          </cell>
          <cell r="AY110" t="str">
            <v>... </v>
          </cell>
          <cell r="AZ110" t="str">
            <v>... </v>
          </cell>
          <cell r="BA110" t="str">
            <v>... </v>
          </cell>
          <cell r="BB110" t="str">
            <v>... </v>
          </cell>
          <cell r="BC110" t="str">
            <v>... </v>
          </cell>
          <cell r="BD110" t="str">
            <v>... </v>
          </cell>
          <cell r="BE110" t="str">
            <v>... </v>
          </cell>
          <cell r="BF110" t="str">
            <v>... </v>
          </cell>
          <cell r="BG110" t="str">
            <v>... </v>
          </cell>
          <cell r="BH110" t="str">
            <v>... </v>
          </cell>
          <cell r="BI110" t="str">
            <v>... </v>
          </cell>
          <cell r="BJ110" t="str">
            <v>... </v>
          </cell>
          <cell r="BK110" t="str">
            <v>... </v>
          </cell>
          <cell r="BL110" t="str">
            <v>... </v>
          </cell>
          <cell r="BM110" t="str">
            <v>... </v>
          </cell>
          <cell r="BN110">
            <v>23840.332742988729</v>
          </cell>
          <cell r="BO110">
            <v>26859.164141457401</v>
          </cell>
          <cell r="BP110">
            <v>30060.151522096396</v>
          </cell>
          <cell r="BQ110">
            <v>33740.417344762594</v>
          </cell>
          <cell r="BR110">
            <v>36869.701127609784</v>
          </cell>
          <cell r="BS110">
            <v>40268.213776150857</v>
          </cell>
          <cell r="BT110">
            <v>41130.527451194022</v>
          </cell>
          <cell r="BU110">
            <v>41165.025819841219</v>
          </cell>
          <cell r="BV110">
            <v>44327.890460773117</v>
          </cell>
          <cell r="BW110">
            <v>46548.108713615511</v>
          </cell>
          <cell r="BX110">
            <v>47100</v>
          </cell>
          <cell r="BY110">
            <v>49539.90961686513</v>
          </cell>
          <cell r="BZ110">
            <v>48800</v>
          </cell>
        </row>
        <row r="111">
          <cell r="E111" t="str">
            <v>AUSGABEN</v>
          </cell>
        </row>
        <row r="112">
          <cell r="F112" t="str">
            <v>Sozialleistungen</v>
          </cell>
          <cell r="AW112">
            <v>1316.5629999999999</v>
          </cell>
          <cell r="BG112">
            <v>3458</v>
          </cell>
          <cell r="BL112" t="str">
            <v>... </v>
          </cell>
          <cell r="BN112">
            <v>6450.4030000000002</v>
          </cell>
          <cell r="BO112">
            <v>7116.6966987768328</v>
          </cell>
          <cell r="BP112">
            <v>7858</v>
          </cell>
          <cell r="BQ112">
            <v>8737</v>
          </cell>
          <cell r="BR112">
            <v>9727.2501183267941</v>
          </cell>
          <cell r="BS112">
            <v>10829.791000000001</v>
          </cell>
          <cell r="BT112">
            <v>11875.322900027983</v>
          </cell>
          <cell r="BU112">
            <v>13023.703</v>
          </cell>
          <cell r="BV112">
            <v>14138.501813431685</v>
          </cell>
          <cell r="BW112">
            <v>15350</v>
          </cell>
          <cell r="BX112">
            <v>16200</v>
          </cell>
          <cell r="BY112">
            <v>17443</v>
          </cell>
          <cell r="BZ112">
            <v>18500</v>
          </cell>
        </row>
        <row r="113">
          <cell r="F113" t="str">
            <v>Renten</v>
          </cell>
          <cell r="AR113" t="str">
            <v>... </v>
          </cell>
          <cell r="AS113" t="str">
            <v>... </v>
          </cell>
          <cell r="AT113" t="str">
            <v>... </v>
          </cell>
          <cell r="AU113" t="str">
            <v>... </v>
          </cell>
          <cell r="AV113" t="str">
            <v>... </v>
          </cell>
          <cell r="AW113">
            <v>1156.4459999999999</v>
          </cell>
          <cell r="AX113" t="str">
            <v>... </v>
          </cell>
          <cell r="AY113" t="str">
            <v>... </v>
          </cell>
          <cell r="AZ113" t="str">
            <v>... </v>
          </cell>
          <cell r="BA113" t="str">
            <v>... </v>
          </cell>
          <cell r="BB113" t="str">
            <v>... </v>
          </cell>
          <cell r="BC113" t="str">
            <v>... </v>
          </cell>
          <cell r="BD113" t="str">
            <v>... </v>
          </cell>
          <cell r="BE113" t="str">
            <v>... </v>
          </cell>
          <cell r="BF113" t="str">
            <v>... </v>
          </cell>
          <cell r="BG113">
            <v>2960</v>
          </cell>
          <cell r="BH113" t="str">
            <v>... </v>
          </cell>
          <cell r="BI113" t="str">
            <v>... </v>
          </cell>
          <cell r="BJ113" t="str">
            <v>... </v>
          </cell>
          <cell r="BK113" t="str">
            <v>... </v>
          </cell>
          <cell r="BL113" t="str">
            <v>... </v>
          </cell>
          <cell r="BM113" t="str">
            <v>... </v>
          </cell>
          <cell r="BN113">
            <v>5502.63</v>
          </cell>
          <cell r="BO113">
            <v>6000.3089995432738</v>
          </cell>
          <cell r="BP113">
            <v>6543</v>
          </cell>
          <cell r="BQ113">
            <v>7246</v>
          </cell>
          <cell r="BR113">
            <v>8075.5804712726385</v>
          </cell>
          <cell r="BS113">
            <v>9000.1380000000008</v>
          </cell>
          <cell r="BT113">
            <v>9815.1367867852987</v>
          </cell>
          <cell r="BU113">
            <v>10703.937</v>
          </cell>
          <cell r="BV113">
            <v>11570.8618519106</v>
          </cell>
          <cell r="BW113">
            <v>12508</v>
          </cell>
          <cell r="BX113">
            <v>13200</v>
          </cell>
          <cell r="BY113">
            <v>14450</v>
          </cell>
          <cell r="BZ113">
            <v>15300</v>
          </cell>
        </row>
        <row r="114">
          <cell r="F114" t="str">
            <v>Kapitalleistungen</v>
          </cell>
          <cell r="AR114" t="str">
            <v>... </v>
          </cell>
          <cell r="AS114" t="str">
            <v>... </v>
          </cell>
          <cell r="AT114" t="str">
            <v>... </v>
          </cell>
          <cell r="AU114" t="str">
            <v>... </v>
          </cell>
          <cell r="AV114" t="str">
            <v>... </v>
          </cell>
          <cell r="AW114">
            <v>160.11700000000002</v>
          </cell>
          <cell r="AX114" t="str">
            <v>... </v>
          </cell>
          <cell r="AY114" t="str">
            <v>... </v>
          </cell>
          <cell r="AZ114" t="str">
            <v>... </v>
          </cell>
          <cell r="BA114" t="str">
            <v>... </v>
          </cell>
          <cell r="BB114" t="str">
            <v>... </v>
          </cell>
          <cell r="BC114" t="str">
            <v>... </v>
          </cell>
          <cell r="BD114" t="str">
            <v>... </v>
          </cell>
          <cell r="BE114" t="str">
            <v>... </v>
          </cell>
          <cell r="BF114" t="str">
            <v>... </v>
          </cell>
          <cell r="BG114">
            <v>498</v>
          </cell>
          <cell r="BH114" t="str">
            <v>... </v>
          </cell>
          <cell r="BI114" t="str">
            <v>... </v>
          </cell>
          <cell r="BJ114" t="str">
            <v>... </v>
          </cell>
          <cell r="BK114" t="str">
            <v>... </v>
          </cell>
          <cell r="BL114" t="str">
            <v>... </v>
          </cell>
          <cell r="BM114" t="str">
            <v>... </v>
          </cell>
          <cell r="BN114">
            <v>947.77300000000002</v>
          </cell>
          <cell r="BO114">
            <v>1116.3876992335593</v>
          </cell>
          <cell r="BP114">
            <v>1315</v>
          </cell>
          <cell r="BQ114">
            <v>1491</v>
          </cell>
          <cell r="BR114">
            <v>1651.669647054156</v>
          </cell>
          <cell r="BS114">
            <v>1829.653</v>
          </cell>
          <cell r="BT114">
            <v>2060.1861132426848</v>
          </cell>
          <cell r="BU114">
            <v>2319.7660000000001</v>
          </cell>
          <cell r="BV114">
            <v>2567.6399615210853</v>
          </cell>
          <cell r="BW114">
            <v>2842</v>
          </cell>
          <cell r="BX114">
            <v>3000</v>
          </cell>
          <cell r="BY114">
            <v>2993</v>
          </cell>
          <cell r="BZ114">
            <v>3200</v>
          </cell>
        </row>
        <row r="115">
          <cell r="F115" t="str">
            <v>Austrittszahlungen, bereinigt</v>
          </cell>
          <cell r="AW115" t="str">
            <v>... </v>
          </cell>
          <cell r="AX115" t="str">
            <v>... </v>
          </cell>
          <cell r="AY115" t="str">
            <v>... </v>
          </cell>
          <cell r="AZ115" t="str">
            <v>... </v>
          </cell>
          <cell r="BA115" t="str">
            <v>... </v>
          </cell>
          <cell r="BB115" t="str">
            <v>... </v>
          </cell>
          <cell r="BC115" t="str">
            <v>... </v>
          </cell>
          <cell r="BD115" t="str">
            <v>... </v>
          </cell>
          <cell r="BE115" t="str">
            <v>... </v>
          </cell>
          <cell r="BF115" t="str">
            <v>... </v>
          </cell>
          <cell r="BG115" t="str">
            <v>... </v>
          </cell>
          <cell r="BH115" t="str">
            <v>... </v>
          </cell>
          <cell r="BI115" t="str">
            <v>... </v>
          </cell>
          <cell r="BJ115" t="str">
            <v>... </v>
          </cell>
          <cell r="BK115" t="str">
            <v>... </v>
          </cell>
          <cell r="BL115" t="str">
            <v>... </v>
          </cell>
          <cell r="BN115">
            <v>1441.5322000000006</v>
          </cell>
          <cell r="BO115">
            <v>1721.0917414491641</v>
          </cell>
          <cell r="BP115">
            <v>1815.6499999999996</v>
          </cell>
          <cell r="BQ115">
            <v>2617.4</v>
          </cell>
          <cell r="BR115">
            <v>3443.6505661863052</v>
          </cell>
          <cell r="BS115">
            <v>4366.3977999999997</v>
          </cell>
          <cell r="BT115">
            <v>4373.2412882977051</v>
          </cell>
          <cell r="BU115">
            <v>4369.5291000000007</v>
          </cell>
          <cell r="BV115">
            <v>5489.0028374620215</v>
          </cell>
          <cell r="BW115">
            <v>6057.45</v>
          </cell>
          <cell r="BX115">
            <v>6400</v>
          </cell>
          <cell r="BY115">
            <v>5632.7105491450202</v>
          </cell>
          <cell r="BZ115">
            <v>6299.911426457973</v>
          </cell>
        </row>
        <row r="116">
          <cell r="F116" t="str">
            <v>Barauszahlungen</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t="str">
            <v>... </v>
          </cell>
          <cell r="BM116" t="str">
            <v>... </v>
          </cell>
          <cell r="BN116">
            <v>536.77110000000005</v>
          </cell>
          <cell r="BO116">
            <v>655.95404851254636</v>
          </cell>
          <cell r="BP116">
            <v>801.6</v>
          </cell>
          <cell r="BQ116">
            <v>999</v>
          </cell>
          <cell r="BR116">
            <v>1119.3385444314868</v>
          </cell>
          <cell r="BS116">
            <v>1254.1729499999999</v>
          </cell>
          <cell r="BT116">
            <v>1298.7839424221654</v>
          </cell>
          <cell r="BU116">
            <v>1344.9817499999999</v>
          </cell>
          <cell r="BV116">
            <v>1501.1718496311473</v>
          </cell>
          <cell r="BW116">
            <v>1675.5</v>
          </cell>
          <cell r="BX116">
            <v>1700</v>
          </cell>
          <cell r="BY116">
            <v>1091.597</v>
          </cell>
          <cell r="BZ116">
            <v>1199.5</v>
          </cell>
        </row>
        <row r="117">
          <cell r="F117" t="str">
            <v>Freizügigkeitsleistungen saldiert</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N117">
            <v>904.76110000000062</v>
          </cell>
          <cell r="BO117">
            <v>1065.1376929366179</v>
          </cell>
          <cell r="BP117">
            <v>1014.0499999999997</v>
          </cell>
          <cell r="BQ117">
            <v>1618.4</v>
          </cell>
          <cell r="BR117">
            <v>2324.3120217548185</v>
          </cell>
          <cell r="BS117">
            <v>3112.2248500000001</v>
          </cell>
          <cell r="BT117">
            <v>3074.4573458755394</v>
          </cell>
          <cell r="BU117">
            <v>3024.5473500000007</v>
          </cell>
          <cell r="BV117">
            <v>3987.8309878308737</v>
          </cell>
          <cell r="BW117">
            <v>4381.95</v>
          </cell>
          <cell r="BX117">
            <v>4700</v>
          </cell>
          <cell r="BY117">
            <v>4541.1135491450204</v>
          </cell>
          <cell r="BZ117">
            <v>5100.411426457973</v>
          </cell>
        </row>
        <row r="118">
          <cell r="F118" t="str">
            <v>  Ausbezahlte Freizügigkeitsleistungen</v>
          </cell>
          <cell r="AR118" t="str">
            <v>... </v>
          </cell>
          <cell r="AS118" t="str">
            <v>... </v>
          </cell>
          <cell r="AT118" t="str">
            <v>... </v>
          </cell>
          <cell r="AU118" t="str">
            <v>... </v>
          </cell>
          <cell r="AV118" t="str">
            <v>... </v>
          </cell>
          <cell r="AW118">
            <v>361.64699999999999</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cell r="BN118">
            <v>3041.7029000000002</v>
          </cell>
          <cell r="BO118">
            <v>3717.0729415710957</v>
          </cell>
          <cell r="BP118">
            <v>4542.3999999999996</v>
          </cell>
          <cell r="BQ118">
            <v>5661</v>
          </cell>
          <cell r="BR118">
            <v>6342.9184184450933</v>
          </cell>
          <cell r="BS118">
            <v>7106.9800500000001</v>
          </cell>
          <cell r="BT118">
            <v>7359.7756737256041</v>
          </cell>
          <cell r="BU118">
            <v>7621.5632500000002</v>
          </cell>
          <cell r="BV118">
            <v>9454.6022961108738</v>
          </cell>
          <cell r="BW118">
            <v>11728.5</v>
          </cell>
          <cell r="BX118">
            <v>12000</v>
          </cell>
          <cell r="BY118">
            <v>14644.213549145021</v>
          </cell>
          <cell r="BZ118">
            <v>16299.5</v>
          </cell>
        </row>
        <row r="119">
          <cell r="F119" t="str">
            <v>  Einbezahlte Freizügigkeitsleistungen (-)</v>
          </cell>
          <cell r="AW119" t="str">
            <v>... </v>
          </cell>
          <cell r="AX119" t="str">
            <v>... </v>
          </cell>
          <cell r="AY119" t="str">
            <v>... </v>
          </cell>
          <cell r="AZ119" t="str">
            <v>... </v>
          </cell>
          <cell r="BA119" t="str">
            <v>... </v>
          </cell>
          <cell r="BB119" t="str">
            <v>... </v>
          </cell>
          <cell r="BC119" t="str">
            <v>... </v>
          </cell>
          <cell r="BD119" t="str">
            <v>... </v>
          </cell>
          <cell r="BE119" t="str">
            <v>... </v>
          </cell>
          <cell r="BF119" t="str">
            <v>... </v>
          </cell>
          <cell r="BG119" t="str">
            <v>... </v>
          </cell>
          <cell r="BH119" t="str">
            <v>... </v>
          </cell>
          <cell r="BI119" t="str">
            <v>... </v>
          </cell>
          <cell r="BJ119" t="str">
            <v>... </v>
          </cell>
          <cell r="BK119" t="str">
            <v>... </v>
          </cell>
          <cell r="BL119" t="str">
            <v>... </v>
          </cell>
          <cell r="BN119">
            <v>2136.9417999999996</v>
          </cell>
          <cell r="BO119">
            <v>2651.9352486344778</v>
          </cell>
          <cell r="BP119">
            <v>3528.35</v>
          </cell>
          <cell r="BQ119">
            <v>4042.6</v>
          </cell>
          <cell r="BR119">
            <v>4018.6063966902748</v>
          </cell>
          <cell r="BS119">
            <v>3994.7552000000001</v>
          </cell>
          <cell r="BT119">
            <v>4285.3183278500646</v>
          </cell>
          <cell r="BU119">
            <v>4597.0158999999994</v>
          </cell>
          <cell r="BV119">
            <v>5466.7713082800001</v>
          </cell>
          <cell r="BW119">
            <v>7346.55</v>
          </cell>
          <cell r="BX119">
            <v>7300</v>
          </cell>
          <cell r="BY119">
            <v>10103.1</v>
          </cell>
          <cell r="BZ119">
            <v>11200.088573542027</v>
          </cell>
        </row>
        <row r="120">
          <cell r="F120" t="str">
            <v>Nettozahlungen an Versicherungen</v>
          </cell>
          <cell r="AR120" t="str">
            <v>... </v>
          </cell>
          <cell r="AS120" t="str">
            <v>... </v>
          </cell>
          <cell r="AT120" t="str">
            <v>... </v>
          </cell>
          <cell r="AU120" t="str">
            <v>... </v>
          </cell>
          <cell r="AV120" t="str">
            <v>... </v>
          </cell>
          <cell r="AW120">
            <v>515.15100000000007</v>
          </cell>
          <cell r="AX120" t="str">
            <v>... </v>
          </cell>
          <cell r="AY120" t="str">
            <v>... </v>
          </cell>
          <cell r="AZ120" t="str">
            <v>... </v>
          </cell>
          <cell r="BA120" t="str">
            <v>... </v>
          </cell>
          <cell r="BB120" t="str">
            <v>... </v>
          </cell>
          <cell r="BC120" t="str">
            <v>... </v>
          </cell>
          <cell r="BD120" t="str">
            <v>... </v>
          </cell>
          <cell r="BE120" t="str">
            <v>... </v>
          </cell>
          <cell r="BF120" t="str">
            <v>... </v>
          </cell>
          <cell r="BG120" t="str">
            <v>... </v>
          </cell>
          <cell r="BH120" t="str">
            <v>... </v>
          </cell>
          <cell r="BI120" t="str">
            <v>... </v>
          </cell>
          <cell r="BJ120" t="str">
            <v>... </v>
          </cell>
          <cell r="BK120" t="str">
            <v>... </v>
          </cell>
          <cell r="BL120" t="str">
            <v>... </v>
          </cell>
          <cell r="BM120" t="str">
            <v>... </v>
          </cell>
          <cell r="BN120">
            <v>2813.0840000000003</v>
          </cell>
          <cell r="BO120">
            <v>2876.3261987386868</v>
          </cell>
          <cell r="BP120">
            <v>2940.9901736139204</v>
          </cell>
          <cell r="BQ120">
            <v>3007.1078882105039</v>
          </cell>
          <cell r="BR120">
            <v>3074.7120247008752</v>
          </cell>
          <cell r="BS120">
            <v>3143.8359999999993</v>
          </cell>
          <cell r="BT120">
            <v>2973.4434531525903</v>
          </cell>
          <cell r="BU120">
            <v>2812.286000000001</v>
          </cell>
          <cell r="BV120">
            <v>2725.2976582384545</v>
          </cell>
          <cell r="BW120">
            <v>2641</v>
          </cell>
          <cell r="BX120">
            <v>2600</v>
          </cell>
          <cell r="BY120">
            <v>3347</v>
          </cell>
          <cell r="BZ120">
            <v>3300</v>
          </cell>
        </row>
        <row r="121">
          <cell r="F121" t="str">
            <v>Unkosten der Vermögensverwaltung, Passivzinsen</v>
          </cell>
          <cell r="AR121" t="str">
            <v>... </v>
          </cell>
          <cell r="AS121" t="str">
            <v>... </v>
          </cell>
          <cell r="AT121" t="str">
            <v>... </v>
          </cell>
          <cell r="AU121" t="str">
            <v>... </v>
          </cell>
          <cell r="AV121" t="str">
            <v>... </v>
          </cell>
          <cell r="AW121" t="str">
            <v>... </v>
          </cell>
          <cell r="AX121" t="str">
            <v>... </v>
          </cell>
          <cell r="AY121" t="str">
            <v>... </v>
          </cell>
          <cell r="AZ121" t="str">
            <v>... </v>
          </cell>
          <cell r="BA121" t="str">
            <v>... </v>
          </cell>
          <cell r="BB121" t="str">
            <v>... </v>
          </cell>
          <cell r="BC121" t="str">
            <v>... </v>
          </cell>
          <cell r="BD121" t="str">
            <v>... </v>
          </cell>
          <cell r="BE121" t="str">
            <v>... </v>
          </cell>
          <cell r="BF121" t="str">
            <v>... </v>
          </cell>
          <cell r="BG121" t="str">
            <v>... </v>
          </cell>
          <cell r="BH121" t="str">
            <v>... </v>
          </cell>
          <cell r="BI121" t="str">
            <v>... </v>
          </cell>
          <cell r="BJ121" t="str">
            <v>... </v>
          </cell>
          <cell r="BK121" t="str">
            <v>... </v>
          </cell>
          <cell r="BL121" t="str">
            <v>... </v>
          </cell>
          <cell r="BM121" t="str">
            <v>... </v>
          </cell>
          <cell r="BN121">
            <v>764.85</v>
          </cell>
          <cell r="BO121">
            <v>811.32269681164064</v>
          </cell>
          <cell r="BP121">
            <v>860.6190996426925</v>
          </cell>
          <cell r="BQ121">
            <v>912.910778387547</v>
          </cell>
          <cell r="BR121">
            <v>968.37972761953142</v>
          </cell>
          <cell r="BS121">
            <v>1027.2190000000001</v>
          </cell>
          <cell r="BT121">
            <v>1138.9197754771844</v>
          </cell>
          <cell r="BU121">
            <v>1262.7670000000001</v>
          </cell>
          <cell r="BV121">
            <v>1286.6575057100472</v>
          </cell>
          <cell r="BW121">
            <v>1311</v>
          </cell>
          <cell r="BX121">
            <v>1300</v>
          </cell>
          <cell r="BY121">
            <v>1335</v>
          </cell>
          <cell r="BZ121">
            <v>1300</v>
          </cell>
        </row>
        <row r="122">
          <cell r="F122" t="str">
            <v>Verwaltungsaufwand</v>
          </cell>
          <cell r="AR122" t="str">
            <v>... </v>
          </cell>
          <cell r="AS122" t="str">
            <v>... </v>
          </cell>
          <cell r="AT122" t="str">
            <v>... </v>
          </cell>
          <cell r="AU122" t="str">
            <v>... </v>
          </cell>
          <cell r="AV122" t="str">
            <v>... </v>
          </cell>
          <cell r="AW122">
            <v>264.02300000000002</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t="str">
            <v>... </v>
          </cell>
          <cell r="BM122" t="str">
            <v>... </v>
          </cell>
          <cell r="BN122">
            <v>339.47324230936795</v>
          </cell>
          <cell r="BO122">
            <v>370.72122388192133</v>
          </cell>
          <cell r="BP122">
            <v>398.83578319926926</v>
          </cell>
          <cell r="BQ122">
            <v>452.10396153776185</v>
          </cell>
          <cell r="BR122">
            <v>509.51170689230565</v>
          </cell>
          <cell r="BS122">
            <v>573.22862453531604</v>
          </cell>
          <cell r="BT122">
            <v>602.6519647534584</v>
          </cell>
          <cell r="BU122">
            <v>635.42353696386397</v>
          </cell>
          <cell r="BV122">
            <v>690.60751134430927</v>
          </cell>
          <cell r="BW122">
            <v>750.58399159095575</v>
          </cell>
          <cell r="BX122">
            <v>800</v>
          </cell>
          <cell r="BY122">
            <v>963.39071627406884</v>
          </cell>
          <cell r="BZ122">
            <v>1000</v>
          </cell>
        </row>
        <row r="123">
          <cell r="F123" t="str">
            <v xml:space="preserve"> Ausgaben Total</v>
          </cell>
          <cell r="AR123" t="str">
            <v>... </v>
          </cell>
          <cell r="AS123" t="str">
            <v>... </v>
          </cell>
          <cell r="AT123" t="str">
            <v>... </v>
          </cell>
          <cell r="AU123" t="str">
            <v>... </v>
          </cell>
          <cell r="AV123" t="str">
            <v>... </v>
          </cell>
          <cell r="AW123" t="str">
            <v>... </v>
          </cell>
          <cell r="AX123" t="str">
            <v>... </v>
          </cell>
          <cell r="AY123" t="str">
            <v>... </v>
          </cell>
          <cell r="AZ123" t="str">
            <v>... </v>
          </cell>
          <cell r="BA123" t="str">
            <v>... </v>
          </cell>
          <cell r="BB123" t="str">
            <v>... </v>
          </cell>
          <cell r="BC123" t="str">
            <v>... </v>
          </cell>
          <cell r="BD123" t="str">
            <v>... </v>
          </cell>
          <cell r="BE123" t="str">
            <v>... </v>
          </cell>
          <cell r="BF123" t="str">
            <v>... </v>
          </cell>
          <cell r="BG123" t="str">
            <v>... </v>
          </cell>
          <cell r="BH123" t="str">
            <v>... </v>
          </cell>
          <cell r="BI123" t="str">
            <v>... </v>
          </cell>
          <cell r="BJ123" t="str">
            <v>... </v>
          </cell>
          <cell r="BK123" t="str">
            <v>... </v>
          </cell>
          <cell r="BL123" t="str">
            <v>... </v>
          </cell>
          <cell r="BM123" t="str">
            <v>... </v>
          </cell>
          <cell r="BN123">
            <v>11809.342442309369</v>
          </cell>
          <cell r="BO123">
            <v>12896.158559658246</v>
          </cell>
          <cell r="BP123">
            <v>13874.095056455881</v>
          </cell>
          <cell r="BQ123">
            <v>15726.522628135814</v>
          </cell>
          <cell r="BR123">
            <v>17723.504143725811</v>
          </cell>
          <cell r="BS123">
            <v>19940.472424535317</v>
          </cell>
          <cell r="BT123">
            <v>20963.579381708922</v>
          </cell>
          <cell r="BU123">
            <v>22103.708636963864</v>
          </cell>
          <cell r="BV123">
            <v>24330.067326186516</v>
          </cell>
          <cell r="BW123">
            <v>26110.033991590957</v>
          </cell>
          <cell r="BX123">
            <v>27300</v>
          </cell>
          <cell r="BY123">
            <v>28721.101265419089</v>
          </cell>
          <cell r="BZ123">
            <v>30399.911426457973</v>
          </cell>
        </row>
        <row r="124">
          <cell r="E124" t="str">
            <v>ERGEBNIS der laufenden Rechnung</v>
          </cell>
          <cell r="AW124" t="str">
            <v>... </v>
          </cell>
          <cell r="AX124" t="str">
            <v>... </v>
          </cell>
          <cell r="AY124" t="str">
            <v>... </v>
          </cell>
          <cell r="AZ124" t="str">
            <v>... </v>
          </cell>
          <cell r="BA124" t="str">
            <v>... </v>
          </cell>
          <cell r="BB124" t="str">
            <v>... </v>
          </cell>
          <cell r="BC124" t="str">
            <v>... </v>
          </cell>
          <cell r="BD124" t="str">
            <v>... </v>
          </cell>
          <cell r="BE124" t="str">
            <v>... </v>
          </cell>
          <cell r="BF124" t="str">
            <v>... </v>
          </cell>
          <cell r="BG124" t="str">
            <v>... </v>
          </cell>
          <cell r="BL124" t="str">
            <v>... </v>
          </cell>
          <cell r="BN124">
            <v>12030.990300679359</v>
          </cell>
          <cell r="BO124">
            <v>13963.005581799154</v>
          </cell>
          <cell r="BP124">
            <v>16186.056465640515</v>
          </cell>
          <cell r="BQ124">
            <v>18013.894716626783</v>
          </cell>
          <cell r="BR124">
            <v>19146.196983883972</v>
          </cell>
          <cell r="BS124">
            <v>20327.741351615539</v>
          </cell>
          <cell r="BT124">
            <v>20166.948069485101</v>
          </cell>
          <cell r="BU124">
            <v>19061.317182877356</v>
          </cell>
          <cell r="BV124">
            <v>19997.823134586601</v>
          </cell>
          <cell r="BW124">
            <v>20438.074722024554</v>
          </cell>
          <cell r="BX124">
            <v>19800</v>
          </cell>
          <cell r="BY124">
            <v>20818.808351446041</v>
          </cell>
          <cell r="BZ124">
            <v>18400.088573542027</v>
          </cell>
        </row>
        <row r="125">
          <cell r="E125" t="str">
            <v>Buchgewinne, übriger Ertrag, Schätzfehler (früher "Statistische Differenz")</v>
          </cell>
          <cell r="AR125" t="str">
            <v>... </v>
          </cell>
          <cell r="AS125" t="str">
            <v>... </v>
          </cell>
          <cell r="AT125" t="str">
            <v>... </v>
          </cell>
          <cell r="AU125" t="str">
            <v>... </v>
          </cell>
          <cell r="AV125" t="str">
            <v>... </v>
          </cell>
          <cell r="AW125" t="str">
            <v>... </v>
          </cell>
          <cell r="AX125" t="str">
            <v>... </v>
          </cell>
          <cell r="AY125" t="str">
            <v>... </v>
          </cell>
          <cell r="AZ125" t="str">
            <v>... </v>
          </cell>
          <cell r="BA125" t="str">
            <v>... </v>
          </cell>
          <cell r="BB125" t="str">
            <v>... </v>
          </cell>
          <cell r="BC125" t="str">
            <v>... </v>
          </cell>
          <cell r="BD125" t="str">
            <v>... </v>
          </cell>
          <cell r="BE125" t="str">
            <v>... </v>
          </cell>
          <cell r="BF125" t="str">
            <v>... </v>
          </cell>
          <cell r="BG125" t="str">
            <v>... </v>
          </cell>
          <cell r="BH125" t="str">
            <v>... </v>
          </cell>
          <cell r="BI125" t="str">
            <v>... </v>
          </cell>
          <cell r="BJ125" t="str">
            <v>... </v>
          </cell>
          <cell r="BK125" t="str">
            <v>... </v>
          </cell>
          <cell r="BL125" t="str">
            <v>... </v>
          </cell>
          <cell r="BM125" t="str">
            <v>... </v>
          </cell>
          <cell r="BN125">
            <v>-30.988423602346302</v>
          </cell>
          <cell r="BO125">
            <v>337.39442007203598</v>
          </cell>
          <cell r="BP125">
            <v>513.963019711333</v>
          </cell>
          <cell r="BQ125">
            <v>586.51176550726098</v>
          </cell>
          <cell r="BR125">
            <v>753.54198931033193</v>
          </cell>
          <cell r="BS125">
            <v>272.30464838446602</v>
          </cell>
          <cell r="BT125">
            <v>-766.5</v>
          </cell>
          <cell r="BU125">
            <v>-961.42918287737496</v>
          </cell>
          <cell r="BV125">
            <v>5902.4427764624897</v>
          </cell>
          <cell r="BW125">
            <v>5961.3881263222502</v>
          </cell>
          <cell r="BX125">
            <v>16300</v>
          </cell>
          <cell r="BY125">
            <v>19213</v>
          </cell>
          <cell r="BZ125">
            <v>26801</v>
          </cell>
        </row>
        <row r="126">
          <cell r="E126" t="str">
            <v>ERGEBNIS (Zunahme des ausgewiesenen Kapitalbestandes)</v>
          </cell>
          <cell r="AW126" t="str">
            <v>... </v>
          </cell>
          <cell r="AX126" t="str">
            <v>... </v>
          </cell>
          <cell r="AY126" t="str">
            <v>... </v>
          </cell>
          <cell r="AZ126" t="str">
            <v>... </v>
          </cell>
          <cell r="BA126" t="str">
            <v>... </v>
          </cell>
          <cell r="BB126" t="str">
            <v>... </v>
          </cell>
          <cell r="BC126" t="str">
            <v>... </v>
          </cell>
          <cell r="BD126" t="str">
            <v>... </v>
          </cell>
          <cell r="BE126" t="str">
            <v>... </v>
          </cell>
          <cell r="BF126" t="str">
            <v>... </v>
          </cell>
          <cell r="BG126" t="str">
            <v>... </v>
          </cell>
          <cell r="BH126" t="str">
            <v>... </v>
          </cell>
          <cell r="BI126" t="str">
            <v>... </v>
          </cell>
          <cell r="BJ126" t="str">
            <v>... </v>
          </cell>
          <cell r="BK126" t="str">
            <v>... </v>
          </cell>
          <cell r="BL126" t="str">
            <v>... </v>
          </cell>
          <cell r="BN126">
            <v>12000.001877077013</v>
          </cell>
          <cell r="BO126">
            <v>14300.40000187119</v>
          </cell>
          <cell r="BP126">
            <v>16700.019485351848</v>
          </cell>
          <cell r="BQ126">
            <v>18600.406482134043</v>
          </cell>
          <cell r="BR126">
            <v>19899.738973194304</v>
          </cell>
          <cell r="BS126">
            <v>20600.046000000006</v>
          </cell>
          <cell r="BT126">
            <v>19400.448069485101</v>
          </cell>
          <cell r="BU126">
            <v>18099.887999999981</v>
          </cell>
          <cell r="BV126">
            <v>25900.265911049089</v>
          </cell>
          <cell r="BW126">
            <v>26399.462848346804</v>
          </cell>
          <cell r="BX126">
            <v>36100</v>
          </cell>
          <cell r="BY126">
            <v>40031.808351446045</v>
          </cell>
          <cell r="BZ126">
            <v>45201.088573542031</v>
          </cell>
        </row>
        <row r="127">
          <cell r="E127" t="str">
            <v>KAPITAL</v>
          </cell>
        </row>
        <row r="128">
          <cell r="E128" t="str">
            <v>Das Kapital aus Zeile 128 steht neu in Zeile 140!</v>
          </cell>
          <cell r="AW128">
            <v>32497.853999999999</v>
          </cell>
          <cell r="BG128">
            <v>81964</v>
          </cell>
          <cell r="BL128" t="str">
            <v>... </v>
          </cell>
          <cell r="BN128">
            <v>157600</v>
          </cell>
          <cell r="BO128">
            <v>171900</v>
          </cell>
          <cell r="BP128">
            <v>188600</v>
          </cell>
          <cell r="BQ128">
            <v>207200</v>
          </cell>
          <cell r="BR128">
            <v>227100</v>
          </cell>
          <cell r="BS128">
            <v>247700</v>
          </cell>
          <cell r="BT128">
            <v>267100</v>
          </cell>
          <cell r="BU128">
            <v>285200</v>
          </cell>
          <cell r="BV128">
            <v>311100</v>
          </cell>
          <cell r="BW128">
            <v>337500</v>
          </cell>
          <cell r="BX128">
            <v>373600</v>
          </cell>
          <cell r="BY128">
            <v>413600</v>
          </cell>
          <cell r="BZ128">
            <v>458800</v>
          </cell>
        </row>
        <row r="129">
          <cell r="E129" t="str">
            <v>Übrige Kapitalwertveränderungen, übrige Einnahmen oder übrige Ausgaben, die anhand der PKS-Daten und des hier verwendeten Schätzansatzes noch nicht zugeordnet werden können. 
Rechnerisch: Differenz zwischen laufender Rechnung und Kapitalrechnung.</v>
          </cell>
          <cell r="BN129">
            <v>0</v>
          </cell>
          <cell r="BO129">
            <v>0</v>
          </cell>
          <cell r="BP129">
            <v>0</v>
          </cell>
          <cell r="BQ129">
            <v>0</v>
          </cell>
          <cell r="BR129">
            <v>0</v>
          </cell>
          <cell r="BS129">
            <v>0</v>
          </cell>
          <cell r="BT129">
            <v>0</v>
          </cell>
          <cell r="BU129">
            <v>0</v>
          </cell>
          <cell r="BV129">
            <v>0</v>
          </cell>
          <cell r="BW129">
            <v>0</v>
          </cell>
          <cell r="BX129">
            <v>0</v>
          </cell>
          <cell r="BY129">
            <v>4282.8066485539603</v>
          </cell>
          <cell r="BZ129">
            <v>0</v>
          </cell>
        </row>
        <row r="130">
          <cell r="E130" t="str">
            <v>TOTAL KAPITALWERTVERÄNDERUNGEN (Beitrag zur Änderung des Kapitalbestandes)</v>
          </cell>
          <cell r="BN130">
            <v>-30.988423602346302</v>
          </cell>
          <cell r="BO130">
            <v>336.99441820084576</v>
          </cell>
          <cell r="BP130">
            <v>513.94353435948506</v>
          </cell>
          <cell r="BQ130">
            <v>586.10528337321739</v>
          </cell>
          <cell r="BR130">
            <v>753.80301611602772</v>
          </cell>
          <cell r="BS130">
            <v>272.25864838446068</v>
          </cell>
          <cell r="BT130">
            <v>-766.94806948510086</v>
          </cell>
          <cell r="BU130">
            <v>-961.31718287735566</v>
          </cell>
          <cell r="BV130">
            <v>5902.1768654133994</v>
          </cell>
          <cell r="BW130">
            <v>5961.9252779754461</v>
          </cell>
          <cell r="BX130">
            <v>16300</v>
          </cell>
          <cell r="BY130">
            <v>14898.384999999998</v>
          </cell>
          <cell r="BZ130">
            <v>26799.911426457973</v>
          </cell>
        </row>
        <row r="131">
          <cell r="E131" t="str">
            <v>davon Gewinne</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v>18615.151999999998</v>
          </cell>
          <cell r="BZ131" t="str">
            <v>…</v>
          </cell>
        </row>
        <row r="132">
          <cell r="E132" t="str">
            <v>davon Verluste</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v>-3716.7669999999998</v>
          </cell>
          <cell r="BZ132" t="str">
            <v>…</v>
          </cell>
        </row>
        <row r="133">
          <cell r="E133" t="str">
            <v>Realisierte Kapitalwertveränderungen geschätzt</v>
          </cell>
          <cell r="BN133">
            <v>563.82254298872624</v>
          </cell>
          <cell r="BO133">
            <v>730.04226093632394</v>
          </cell>
          <cell r="BP133">
            <v>719.45595098143667</v>
          </cell>
          <cell r="BQ133">
            <v>858.22727082430288</v>
          </cell>
          <cell r="BR133">
            <v>1093.6277760599739</v>
          </cell>
          <cell r="BS133">
            <v>1275.6152112</v>
          </cell>
          <cell r="BT133">
            <v>2006.0932433095038</v>
          </cell>
          <cell r="BU133">
            <v>1895.7291651</v>
          </cell>
          <cell r="BV133">
            <v>3520.8035573067887</v>
          </cell>
          <cell r="BW133">
            <v>4536.7797</v>
          </cell>
          <cell r="BX133">
            <v>5200</v>
          </cell>
          <cell r="BY133">
            <v>4700</v>
          </cell>
          <cell r="BZ133">
            <v>4500</v>
          </cell>
        </row>
        <row r="134">
          <cell r="E134" t="str">
            <v xml:space="preserve">  davon realisierte Wertgewinne</v>
          </cell>
          <cell r="BN134" t="str">
            <v>…</v>
          </cell>
          <cell r="BO134" t="str">
            <v>…</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row>
        <row r="135">
          <cell r="E135" t="str">
            <v xml:space="preserve">  davon realisierte Wertverluste</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row>
        <row r="136">
          <cell r="E136" t="str">
            <v>Buchwertveränderungen geschätzt</v>
          </cell>
          <cell r="BN136">
            <v>-594.81096659107254</v>
          </cell>
          <cell r="BO136">
            <v>-393.04784273547818</v>
          </cell>
          <cell r="BP136">
            <v>-205.51241662195162</v>
          </cell>
          <cell r="BQ136">
            <v>-272.12198745108549</v>
          </cell>
          <cell r="BR136">
            <v>-339.82475994394622</v>
          </cell>
          <cell r="BS136">
            <v>-1003.3565628155393</v>
          </cell>
          <cell r="BT136">
            <v>-2773.0413127946049</v>
          </cell>
          <cell r="BU136">
            <v>-2857.0463479773557</v>
          </cell>
          <cell r="BV136">
            <v>2381.3733081066107</v>
          </cell>
          <cell r="BW136">
            <v>1425.145577975446</v>
          </cell>
          <cell r="BX136">
            <v>11100</v>
          </cell>
          <cell r="BY136">
            <v>10198.384999999998</v>
          </cell>
          <cell r="BZ136">
            <v>22299.911426457973</v>
          </cell>
        </row>
        <row r="137">
          <cell r="E137" t="str">
            <v xml:space="preserve">  davon Buchwertgewinne</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row>
        <row r="138">
          <cell r="E138" t="str">
            <v xml:space="preserve">  davon Buchwertverluste</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row>
        <row r="139">
          <cell r="E139" t="str">
            <v>Änderung des ausgewiesenen Kapitalbestandes</v>
          </cell>
          <cell r="BN139">
            <v>12000.001877077013</v>
          </cell>
          <cell r="BO139">
            <v>14300</v>
          </cell>
          <cell r="BP139">
            <v>16700</v>
          </cell>
          <cell r="BQ139">
            <v>18600</v>
          </cell>
          <cell r="BR139">
            <v>19900</v>
          </cell>
          <cell r="BS139">
            <v>20600</v>
          </cell>
          <cell r="BT139">
            <v>19400</v>
          </cell>
          <cell r="BU139">
            <v>18100</v>
          </cell>
          <cell r="BV139">
            <v>25900</v>
          </cell>
          <cell r="BW139">
            <v>26400</v>
          </cell>
          <cell r="BX139">
            <v>36100</v>
          </cell>
          <cell r="BY139">
            <v>40000</v>
          </cell>
          <cell r="BZ139">
            <v>45200</v>
          </cell>
        </row>
        <row r="140">
          <cell r="E140" t="str">
            <v>Kapital bereinigt</v>
          </cell>
          <cell r="BN140">
            <v>157600</v>
          </cell>
          <cell r="BO140">
            <v>171900</v>
          </cell>
          <cell r="BP140">
            <v>188600</v>
          </cell>
          <cell r="BQ140">
            <v>207200</v>
          </cell>
          <cell r="BR140">
            <v>227100</v>
          </cell>
          <cell r="BS140">
            <v>247700</v>
          </cell>
          <cell r="BT140">
            <v>267100</v>
          </cell>
          <cell r="BU140">
            <v>285200</v>
          </cell>
          <cell r="BV140">
            <v>311100</v>
          </cell>
          <cell r="BW140">
            <v>337500</v>
          </cell>
          <cell r="BX140">
            <v>373600</v>
          </cell>
          <cell r="BY140">
            <v>413600</v>
          </cell>
          <cell r="BZ140">
            <v>458800</v>
          </cell>
        </row>
        <row r="141">
          <cell r="F141" t="str">
            <v>(ohne Kreditoren, übrige Passiven und Passivhypotheken)</v>
          </cell>
        </row>
        <row r="143">
          <cell r="E143" t="str">
            <v>Versicherte in 1000</v>
          </cell>
          <cell r="AW143">
            <v>1382.3689999999999</v>
          </cell>
          <cell r="BG143">
            <v>1688</v>
          </cell>
          <cell r="BL143" t="str">
            <v>... </v>
          </cell>
          <cell r="BN143">
            <v>3266</v>
          </cell>
          <cell r="BO143">
            <v>3350</v>
          </cell>
          <cell r="BP143">
            <v>3439</v>
          </cell>
          <cell r="BQ143">
            <v>3541</v>
          </cell>
          <cell r="BR143">
            <v>3539.8819319712616</v>
          </cell>
          <cell r="BS143">
            <v>3431.3690000000001</v>
          </cell>
          <cell r="BT143">
            <v>3383.9799529983679</v>
          </cell>
          <cell r="BU143">
            <v>3239.355</v>
          </cell>
          <cell r="BV143">
            <v>3190</v>
          </cell>
          <cell r="BW143">
            <v>3147.5039999999999</v>
          </cell>
          <cell r="BX143">
            <v>3143.5875633905921</v>
          </cell>
          <cell r="BY143">
            <v>3139.6759999999999</v>
          </cell>
          <cell r="BZ143">
            <v>3180</v>
          </cell>
        </row>
        <row r="144">
          <cell r="E144" t="str">
            <v>Rentenbezüger in 1000</v>
          </cell>
          <cell r="AW144">
            <v>218.584</v>
          </cell>
          <cell r="BG144">
            <v>326</v>
          </cell>
          <cell r="BL144" t="str">
            <v>... </v>
          </cell>
          <cell r="BN144">
            <v>420</v>
          </cell>
          <cell r="BO144">
            <v>440</v>
          </cell>
          <cell r="BP144">
            <v>482</v>
          </cell>
          <cell r="BQ144">
            <v>508</v>
          </cell>
          <cell r="BR144">
            <v>521.16149999999993</v>
          </cell>
          <cell r="BS144">
            <v>534.32299999999998</v>
          </cell>
          <cell r="BT144">
            <v>570.85045294280008</v>
          </cell>
          <cell r="BU144">
            <v>609.875</v>
          </cell>
          <cell r="BV144">
            <v>628.2171767191661</v>
          </cell>
          <cell r="BW144">
            <v>647.11099999999999</v>
          </cell>
          <cell r="BX144">
            <v>670</v>
          </cell>
          <cell r="BY144">
            <v>694.91200000000003</v>
          </cell>
          <cell r="BZ144">
            <v>720</v>
          </cell>
        </row>
        <row r="145">
          <cell r="E145" t="str">
            <v>Vorsorgeeinrichtungen</v>
          </cell>
          <cell r="AW145">
            <v>15581</v>
          </cell>
          <cell r="BG145" t="str">
            <v>... </v>
          </cell>
          <cell r="BL145">
            <v>17900</v>
          </cell>
          <cell r="BN145">
            <v>15179</v>
          </cell>
          <cell r="BO145" t="str">
            <v>... </v>
          </cell>
          <cell r="BP145" t="str">
            <v>... </v>
          </cell>
          <cell r="BQ145" t="str">
            <v>... </v>
          </cell>
          <cell r="BR145" t="str">
            <v xml:space="preserve">... </v>
          </cell>
          <cell r="BS145">
            <v>13689</v>
          </cell>
          <cell r="BT145">
            <v>13263.383391880068</v>
          </cell>
          <cell r="BU145">
            <v>12851</v>
          </cell>
          <cell r="BV145">
            <v>12163.616361921318</v>
          </cell>
          <cell r="BW145">
            <v>11513</v>
          </cell>
          <cell r="BX145">
            <v>10947.09171424082</v>
          </cell>
          <cell r="BY145">
            <v>10409</v>
          </cell>
          <cell r="BZ145">
            <v>9897.3575656677403</v>
          </cell>
        </row>
      </sheetData>
      <sheetData sheetId="6">
        <row r="1">
          <cell r="A1" t="str">
            <v>BV-Ausgaben (früher 15.2 Berufliche Vorsorge (BV): Ausgaben, Kapital  1987-2003)</v>
          </cell>
        </row>
        <row r="4">
          <cell r="C4" t="str">
            <v>Aktiv-</v>
          </cell>
          <cell r="D4" t="str">
            <v>Renten-</v>
          </cell>
          <cell r="E4" t="str">
            <v>Vor-</v>
          </cell>
        </row>
        <row r="5">
          <cell r="C5" t="str">
            <v>mit-</v>
          </cell>
          <cell r="D5" t="str">
            <v>bezüger</v>
          </cell>
          <cell r="E5" t="str">
            <v>sorge-</v>
          </cell>
        </row>
        <row r="6">
          <cell r="C6" t="str">
            <v>glieder</v>
          </cell>
          <cell r="E6" t="str">
            <v>einrich-</v>
          </cell>
        </row>
        <row r="7">
          <cell r="C7" t="str">
            <v xml:space="preserve">in 1000 </v>
          </cell>
          <cell r="D7" t="str">
            <v>in 1000</v>
          </cell>
          <cell r="E7" t="str">
            <v>tungen</v>
          </cell>
        </row>
        <row r="8">
          <cell r="C8" t="str">
            <v>1)</v>
          </cell>
        </row>
        <row r="9">
          <cell r="C9">
            <v>1</v>
          </cell>
          <cell r="D9">
            <v>2</v>
          </cell>
          <cell r="E9">
            <v>3</v>
          </cell>
        </row>
        <row r="10">
          <cell r="A10" t="str">
            <v>Kontr.</v>
          </cell>
          <cell r="O10">
            <v>1233.733831261841</v>
          </cell>
          <cell r="V10">
            <v>10125.076225927638</v>
          </cell>
          <cell r="W10">
            <v>1233.733831261841</v>
          </cell>
        </row>
        <row r="11">
          <cell r="A11">
            <v>1960</v>
          </cell>
          <cell r="C11" t="str">
            <v>... </v>
          </cell>
          <cell r="D11" t="str">
            <v>... </v>
          </cell>
          <cell r="E11" t="str">
            <v>...</v>
          </cell>
          <cell r="G11" t="str">
            <v>... </v>
          </cell>
          <cell r="H11" t="str">
            <v>... </v>
          </cell>
          <cell r="I11">
            <v>1484.9</v>
          </cell>
          <cell r="J11" t="str">
            <v>... </v>
          </cell>
          <cell r="K11">
            <v>1484.9</v>
          </cell>
          <cell r="L11" t="str">
            <v>... </v>
          </cell>
          <cell r="M11" t="str">
            <v>... </v>
          </cell>
          <cell r="N11" t="str">
            <v>... </v>
          </cell>
          <cell r="Q11">
            <v>1484.9</v>
          </cell>
        </row>
        <row r="12">
          <cell r="A12">
            <v>1961</v>
          </cell>
          <cell r="C12" t="str">
            <v>... </v>
          </cell>
          <cell r="D12" t="str">
            <v>... </v>
          </cell>
          <cell r="E12" t="str">
            <v xml:space="preserve">... </v>
          </cell>
          <cell r="F12" t="str">
            <v>...  </v>
          </cell>
          <cell r="G12" t="str">
            <v>... </v>
          </cell>
          <cell r="H12" t="str">
            <v>... </v>
          </cell>
          <cell r="I12">
            <v>1563.2</v>
          </cell>
          <cell r="J12" t="str">
            <v>... </v>
          </cell>
          <cell r="K12">
            <v>1563.2</v>
          </cell>
          <cell r="L12" t="str">
            <v>... </v>
          </cell>
          <cell r="M12" t="str">
            <v>... </v>
          </cell>
          <cell r="N12" t="str">
            <v>... </v>
          </cell>
          <cell r="Q12">
            <v>1563.2</v>
          </cell>
          <cell r="T12" t="e">
            <v>#REF!</v>
          </cell>
        </row>
        <row r="13">
          <cell r="A13">
            <v>1962</v>
          </cell>
          <cell r="C13" t="str">
            <v>... </v>
          </cell>
          <cell r="D13" t="str">
            <v>... </v>
          </cell>
          <cell r="E13" t="str">
            <v>... </v>
          </cell>
          <cell r="F13" t="str">
            <v>...  </v>
          </cell>
          <cell r="G13" t="str">
            <v>... </v>
          </cell>
          <cell r="H13" t="str">
            <v>... </v>
          </cell>
          <cell r="I13">
            <v>1825.3</v>
          </cell>
          <cell r="J13" t="str">
            <v>... </v>
          </cell>
          <cell r="K13">
            <v>1825.3</v>
          </cell>
          <cell r="L13" t="str">
            <v>... </v>
          </cell>
          <cell r="M13" t="str">
            <v>... </v>
          </cell>
          <cell r="N13" t="str">
            <v>... </v>
          </cell>
          <cell r="Q13">
            <v>1825.3</v>
          </cell>
          <cell r="T13" t="e">
            <v>#REF!</v>
          </cell>
        </row>
        <row r="14">
          <cell r="A14">
            <v>1963</v>
          </cell>
          <cell r="C14" t="str">
            <v>... </v>
          </cell>
          <cell r="D14" t="str">
            <v>... </v>
          </cell>
          <cell r="E14" t="str">
            <v>... </v>
          </cell>
          <cell r="F14" t="str">
            <v>...  </v>
          </cell>
          <cell r="G14" t="str">
            <v>... </v>
          </cell>
          <cell r="H14" t="str">
            <v>... </v>
          </cell>
          <cell r="I14">
            <v>2109.1999999999998</v>
          </cell>
          <cell r="J14" t="str">
            <v>... </v>
          </cell>
          <cell r="K14">
            <v>2109.1999999999998</v>
          </cell>
          <cell r="L14" t="str">
            <v>... </v>
          </cell>
          <cell r="M14" t="str">
            <v>... </v>
          </cell>
          <cell r="N14" t="str">
            <v>... </v>
          </cell>
          <cell r="Q14">
            <v>2109.1999999999998</v>
          </cell>
          <cell r="T14" t="e">
            <v>#REF!</v>
          </cell>
        </row>
        <row r="15">
          <cell r="A15">
            <v>1964</v>
          </cell>
          <cell r="C15" t="str">
            <v>... </v>
          </cell>
          <cell r="D15" t="str">
            <v>... </v>
          </cell>
          <cell r="E15" t="str">
            <v>... </v>
          </cell>
          <cell r="F15" t="str">
            <v>...  </v>
          </cell>
          <cell r="G15" t="str">
            <v>... </v>
          </cell>
          <cell r="H15" t="str">
            <v>... </v>
          </cell>
          <cell r="I15">
            <v>2350.4</v>
          </cell>
          <cell r="J15" t="str">
            <v>... </v>
          </cell>
          <cell r="K15">
            <v>2350.4</v>
          </cell>
          <cell r="L15" t="str">
            <v>... </v>
          </cell>
          <cell r="M15" t="str">
            <v>... </v>
          </cell>
          <cell r="N15" t="str">
            <v>... </v>
          </cell>
          <cell r="Q15">
            <v>2350.4</v>
          </cell>
          <cell r="T15" t="e">
            <v>#REF!</v>
          </cell>
        </row>
        <row r="16">
          <cell r="A16">
            <v>1965</v>
          </cell>
          <cell r="C16" t="str">
            <v>... </v>
          </cell>
          <cell r="D16" t="str">
            <v>... </v>
          </cell>
          <cell r="E16" t="str">
            <v>... </v>
          </cell>
          <cell r="F16" t="str">
            <v>...  </v>
          </cell>
          <cell r="G16" t="str">
            <v>... </v>
          </cell>
          <cell r="H16" t="str">
            <v>... </v>
          </cell>
          <cell r="I16">
            <v>2505</v>
          </cell>
          <cell r="J16" t="str">
            <v>... </v>
          </cell>
          <cell r="K16">
            <v>2505</v>
          </cell>
          <cell r="L16" t="str">
            <v>... </v>
          </cell>
          <cell r="M16" t="str">
            <v>... </v>
          </cell>
          <cell r="N16" t="str">
            <v>... </v>
          </cell>
          <cell r="Q16">
            <v>2505</v>
          </cell>
          <cell r="T16" t="e">
            <v>#REF!</v>
          </cell>
        </row>
        <row r="17">
          <cell r="A17">
            <v>1966</v>
          </cell>
          <cell r="B17" t="str">
            <v>8)</v>
          </cell>
          <cell r="C17">
            <v>1526.3989999999999</v>
          </cell>
          <cell r="D17">
            <v>192.03399999999999</v>
          </cell>
          <cell r="E17">
            <v>13304</v>
          </cell>
          <cell r="F17" t="str">
            <v>...  </v>
          </cell>
          <cell r="G17">
            <v>821</v>
          </cell>
          <cell r="H17">
            <v>1702</v>
          </cell>
          <cell r="I17">
            <v>2523</v>
          </cell>
          <cell r="J17" t="str">
            <v>... </v>
          </cell>
          <cell r="K17">
            <v>2523</v>
          </cell>
          <cell r="L17" t="str">
            <v>... </v>
          </cell>
          <cell r="M17" t="str">
            <v>... </v>
          </cell>
          <cell r="N17" t="str">
            <v>... </v>
          </cell>
          <cell r="Q17">
            <v>2523</v>
          </cell>
          <cell r="T17" t="e">
            <v>#REF!</v>
          </cell>
        </row>
        <row r="18">
          <cell r="A18">
            <v>1967</v>
          </cell>
          <cell r="B18" t="str">
            <v>9)</v>
          </cell>
          <cell r="C18" t="str">
            <v>... </v>
          </cell>
          <cell r="D18" t="str">
            <v>... </v>
          </cell>
          <cell r="E18" t="str">
            <v>... </v>
          </cell>
          <cell r="F18" t="str">
            <v>...  </v>
          </cell>
          <cell r="G18" t="str">
            <v>... </v>
          </cell>
          <cell r="H18" t="str">
            <v>... </v>
          </cell>
          <cell r="I18">
            <v>2920</v>
          </cell>
          <cell r="J18" t="str">
            <v>... </v>
          </cell>
          <cell r="K18">
            <v>2920</v>
          </cell>
          <cell r="L18" t="str">
            <v>... </v>
          </cell>
          <cell r="M18" t="str">
            <v>... </v>
          </cell>
          <cell r="N18" t="str">
            <v>... </v>
          </cell>
          <cell r="Q18">
            <v>2920</v>
          </cell>
          <cell r="T18" t="e">
            <v>#REF!</v>
          </cell>
          <cell r="Y18" t="str">
            <v>8)</v>
          </cell>
        </row>
        <row r="19">
          <cell r="A19">
            <v>1968</v>
          </cell>
          <cell r="B19" t="str">
            <v>9)</v>
          </cell>
          <cell r="C19" t="str">
            <v>... </v>
          </cell>
          <cell r="D19" t="str">
            <v>... </v>
          </cell>
          <cell r="E19" t="str">
            <v>... </v>
          </cell>
          <cell r="F19" t="str">
            <v>...  </v>
          </cell>
          <cell r="G19">
            <v>954</v>
          </cell>
          <cell r="H19">
            <v>1955</v>
          </cell>
          <cell r="I19">
            <v>2909</v>
          </cell>
          <cell r="J19">
            <v>1077</v>
          </cell>
          <cell r="K19">
            <v>3986</v>
          </cell>
          <cell r="L19" t="str">
            <v>... </v>
          </cell>
          <cell r="M19" t="str">
            <v>... </v>
          </cell>
          <cell r="N19" t="str">
            <v>... </v>
          </cell>
          <cell r="Q19">
            <v>3986</v>
          </cell>
          <cell r="T19" t="e">
            <v>#REF!</v>
          </cell>
          <cell r="Y19" t="str">
            <v>9)</v>
          </cell>
        </row>
        <row r="20">
          <cell r="A20">
            <v>1969</v>
          </cell>
          <cell r="B20" t="str">
            <v>9)</v>
          </cell>
          <cell r="C20" t="str">
            <v>... </v>
          </cell>
          <cell r="D20" t="str">
            <v>... </v>
          </cell>
          <cell r="E20">
            <v>15522</v>
          </cell>
          <cell r="F20" t="str">
            <v>...  </v>
          </cell>
          <cell r="G20" t="str">
            <v>... </v>
          </cell>
          <cell r="H20" t="str">
            <v>... </v>
          </cell>
          <cell r="I20">
            <v>3301</v>
          </cell>
          <cell r="J20">
            <v>1189</v>
          </cell>
          <cell r="K20">
            <v>4490</v>
          </cell>
          <cell r="L20" t="str">
            <v>... </v>
          </cell>
          <cell r="M20" t="str">
            <v>... </v>
          </cell>
          <cell r="N20" t="str">
            <v>... </v>
          </cell>
          <cell r="Q20">
            <v>4490</v>
          </cell>
          <cell r="T20" t="e">
            <v>#REF!</v>
          </cell>
          <cell r="Y20" t="str">
            <v>9)</v>
          </cell>
        </row>
        <row r="21">
          <cell r="A21">
            <v>1970</v>
          </cell>
          <cell r="B21" t="str">
            <v>8)</v>
          </cell>
          <cell r="C21">
            <v>1382.3689999999999</v>
          </cell>
          <cell r="D21">
            <v>218.584</v>
          </cell>
          <cell r="E21">
            <v>15581</v>
          </cell>
          <cell r="F21" t="str">
            <v>...  </v>
          </cell>
          <cell r="G21">
            <v>1221.163</v>
          </cell>
          <cell r="H21">
            <v>2236.9229999999998</v>
          </cell>
          <cell r="I21">
            <v>3458.0859999999998</v>
          </cell>
          <cell r="J21">
            <v>1355.337</v>
          </cell>
          <cell r="K21">
            <v>4813.4229999999998</v>
          </cell>
          <cell r="L21" t="str">
            <v>... </v>
          </cell>
          <cell r="M21" t="str">
            <v>... </v>
          </cell>
          <cell r="N21">
            <v>202.137</v>
          </cell>
          <cell r="Q21">
            <v>5015.5599999999995</v>
          </cell>
          <cell r="T21" t="e">
            <v>#REF!</v>
          </cell>
          <cell r="Y21" t="str">
            <v>9)</v>
          </cell>
        </row>
        <row r="22">
          <cell r="A22">
            <v>1971</v>
          </cell>
          <cell r="B22" t="str">
            <v>9)</v>
          </cell>
          <cell r="C22" t="str">
            <v>... </v>
          </cell>
          <cell r="D22" t="str">
            <v>... </v>
          </cell>
          <cell r="E22" t="str">
            <v>... </v>
          </cell>
          <cell r="F22" t="str">
            <v>...  </v>
          </cell>
          <cell r="G22" t="str">
            <v>... </v>
          </cell>
          <cell r="H22">
            <v>4011.4</v>
          </cell>
          <cell r="I22">
            <v>4011.4</v>
          </cell>
          <cell r="J22">
            <v>1518</v>
          </cell>
          <cell r="K22">
            <v>5529.4</v>
          </cell>
          <cell r="L22" t="str">
            <v>... </v>
          </cell>
          <cell r="M22" t="str">
            <v>... </v>
          </cell>
          <cell r="N22" t="str">
            <v>... </v>
          </cell>
          <cell r="O22" t="str">
            <v>14)</v>
          </cell>
          <cell r="Q22">
            <v>5529.4</v>
          </cell>
          <cell r="R22" t="str">
            <v>?</v>
          </cell>
          <cell r="T22" t="e">
            <v>#REF!</v>
          </cell>
          <cell r="Y22" t="str">
            <v>8)</v>
          </cell>
        </row>
        <row r="23">
          <cell r="A23">
            <v>1972</v>
          </cell>
          <cell r="B23" t="str">
            <v>9)</v>
          </cell>
          <cell r="C23">
            <v>1458</v>
          </cell>
          <cell r="D23">
            <v>235</v>
          </cell>
          <cell r="E23" t="str">
            <v>... </v>
          </cell>
          <cell r="F23" t="str">
            <v>...  </v>
          </cell>
          <cell r="G23">
            <v>1525</v>
          </cell>
          <cell r="H23">
            <v>3026</v>
          </cell>
          <cell r="I23">
            <v>4551</v>
          </cell>
          <cell r="J23">
            <v>1756</v>
          </cell>
          <cell r="K23">
            <v>6307</v>
          </cell>
          <cell r="L23" t="str">
            <v>... </v>
          </cell>
          <cell r="M23" t="str">
            <v xml:space="preserve">... </v>
          </cell>
          <cell r="N23" t="str">
            <v>... </v>
          </cell>
          <cell r="Q23">
            <v>6307</v>
          </cell>
          <cell r="R23" t="str">
            <v>?</v>
          </cell>
          <cell r="T23" t="e">
            <v>#REF!</v>
          </cell>
          <cell r="Y23" t="str">
            <v>9)</v>
          </cell>
        </row>
        <row r="24">
          <cell r="A24">
            <v>1973</v>
          </cell>
          <cell r="B24" t="str">
            <v>9)</v>
          </cell>
          <cell r="C24">
            <v>1476</v>
          </cell>
          <cell r="D24">
            <v>246</v>
          </cell>
          <cell r="E24">
            <v>17003</v>
          </cell>
          <cell r="F24" t="str">
            <v>...  </v>
          </cell>
          <cell r="G24">
            <v>1617</v>
          </cell>
          <cell r="H24">
            <v>3185</v>
          </cell>
          <cell r="I24">
            <v>4802</v>
          </cell>
          <cell r="J24">
            <v>1945</v>
          </cell>
          <cell r="K24">
            <v>6747</v>
          </cell>
          <cell r="L24" t="str">
            <v>... </v>
          </cell>
          <cell r="M24" t="str">
            <v>... </v>
          </cell>
          <cell r="N24" t="str">
            <v>... </v>
          </cell>
          <cell r="Q24">
            <v>6747</v>
          </cell>
          <cell r="R24" t="str">
            <v>?</v>
          </cell>
          <cell r="T24" t="e">
            <v>#REF!</v>
          </cell>
          <cell r="Y24" t="str">
            <v>9)</v>
          </cell>
        </row>
        <row r="25">
          <cell r="A25">
            <v>1974</v>
          </cell>
          <cell r="B25" t="str">
            <v>9)</v>
          </cell>
          <cell r="C25">
            <v>1526</v>
          </cell>
          <cell r="D25">
            <v>256</v>
          </cell>
          <cell r="E25">
            <v>17435</v>
          </cell>
          <cell r="F25" t="str">
            <v>...  </v>
          </cell>
          <cell r="G25">
            <v>1946</v>
          </cell>
          <cell r="H25">
            <v>3787</v>
          </cell>
          <cell r="I25">
            <v>5733</v>
          </cell>
          <cell r="J25">
            <v>2182</v>
          </cell>
          <cell r="K25">
            <v>7915</v>
          </cell>
          <cell r="L25" t="str">
            <v>... </v>
          </cell>
          <cell r="M25" t="str">
            <v>... </v>
          </cell>
          <cell r="N25" t="str">
            <v>... </v>
          </cell>
          <cell r="Q25">
            <v>7915</v>
          </cell>
          <cell r="R25">
            <v>3534.1399999999994</v>
          </cell>
          <cell r="T25" t="e">
            <v>#REF!</v>
          </cell>
          <cell r="W25" t="str">
            <v>VW 1975, 231</v>
          </cell>
          <cell r="Y25" t="str">
            <v>9)</v>
          </cell>
        </row>
        <row r="26">
          <cell r="A26">
            <v>1975</v>
          </cell>
          <cell r="B26" t="str">
            <v>9)</v>
          </cell>
          <cell r="C26">
            <v>1534</v>
          </cell>
          <cell r="D26">
            <v>269</v>
          </cell>
          <cell r="E26">
            <v>17713</v>
          </cell>
          <cell r="F26" t="str">
            <v>...  </v>
          </cell>
          <cell r="G26">
            <v>2121</v>
          </cell>
          <cell r="H26">
            <v>4153</v>
          </cell>
          <cell r="I26">
            <v>6274</v>
          </cell>
          <cell r="J26">
            <v>2577</v>
          </cell>
          <cell r="K26">
            <v>8851</v>
          </cell>
          <cell r="L26" t="str">
            <v>... </v>
          </cell>
          <cell r="M26" t="str">
            <v>... </v>
          </cell>
          <cell r="N26" t="str">
            <v>... </v>
          </cell>
          <cell r="Q26">
            <v>8851</v>
          </cell>
          <cell r="R26">
            <v>4581</v>
          </cell>
          <cell r="T26" t="e">
            <v>#REF!</v>
          </cell>
          <cell r="W26" t="str">
            <v>VW 1976, 211</v>
          </cell>
          <cell r="Y26" t="str">
            <v>9)</v>
          </cell>
          <cell r="AK26" t="str">
            <v>"Verteilung" der abs. Zunahme AG-Beiträge auf 1990-92 gem. BIGA-Lohnindex</v>
          </cell>
        </row>
        <row r="27">
          <cell r="A27">
            <v>1976</v>
          </cell>
          <cell r="B27" t="str">
            <v>9)</v>
          </cell>
          <cell r="C27">
            <v>1550</v>
          </cell>
          <cell r="D27">
            <v>285</v>
          </cell>
          <cell r="E27">
            <v>17936</v>
          </cell>
          <cell r="F27" t="str">
            <v>...  </v>
          </cell>
          <cell r="G27">
            <v>2122</v>
          </cell>
          <cell r="H27">
            <v>4101</v>
          </cell>
          <cell r="I27">
            <v>6223</v>
          </cell>
          <cell r="J27">
            <v>2867</v>
          </cell>
          <cell r="K27">
            <v>9090</v>
          </cell>
          <cell r="L27" t="str">
            <v>... </v>
          </cell>
          <cell r="M27" t="str">
            <v>... </v>
          </cell>
          <cell r="N27" t="str">
            <v>... </v>
          </cell>
          <cell r="Q27">
            <v>9090</v>
          </cell>
          <cell r="R27">
            <v>6165</v>
          </cell>
          <cell r="T27" t="e">
            <v>#REF!</v>
          </cell>
          <cell r="W27" t="str">
            <v>VW 1977, 227</v>
          </cell>
          <cell r="Y27" t="str">
            <v>9)</v>
          </cell>
          <cell r="Z27" t="str">
            <v>1976/77 Anzahl VE unklar,</v>
          </cell>
          <cell r="AK27" t="str">
            <v>Ziel: Korr. der 91er Schätzung</v>
          </cell>
          <cell r="AO27">
            <v>998</v>
          </cell>
        </row>
        <row r="28">
          <cell r="A28">
            <v>1977</v>
          </cell>
          <cell r="B28" t="str">
            <v>9)</v>
          </cell>
          <cell r="C28">
            <v>1591</v>
          </cell>
          <cell r="D28">
            <v>295</v>
          </cell>
          <cell r="E28">
            <v>18064</v>
          </cell>
          <cell r="F28" t="str">
            <v>...  </v>
          </cell>
          <cell r="G28">
            <v>2182</v>
          </cell>
          <cell r="H28">
            <v>4129</v>
          </cell>
          <cell r="I28">
            <v>6311</v>
          </cell>
          <cell r="J28">
            <v>2954</v>
          </cell>
          <cell r="K28">
            <v>9265</v>
          </cell>
          <cell r="L28" t="str">
            <v>... </v>
          </cell>
          <cell r="M28" t="str">
            <v>... </v>
          </cell>
          <cell r="N28" t="str">
            <v>... </v>
          </cell>
          <cell r="Q28">
            <v>9265</v>
          </cell>
          <cell r="R28">
            <v>5473</v>
          </cell>
          <cell r="S28" t="str">
            <v>1976/77 Anzahl VE unklar,</v>
          </cell>
          <cell r="T28" t="e">
            <v>#VALUE!</v>
          </cell>
          <cell r="W28" t="str">
            <v>VW 1978, 123</v>
          </cell>
          <cell r="Y28" t="str">
            <v>9)</v>
          </cell>
          <cell r="Z28" t="str">
            <v>Widerspruch zu VW 1979, S. 180</v>
          </cell>
          <cell r="AK28">
            <v>14502</v>
          </cell>
          <cell r="AL28">
            <v>826.4</v>
          </cell>
          <cell r="AM28">
            <v>14502</v>
          </cell>
          <cell r="AN28">
            <v>1</v>
          </cell>
          <cell r="AO28">
            <v>0</v>
          </cell>
        </row>
        <row r="29">
          <cell r="A29">
            <v>1978</v>
          </cell>
          <cell r="B29" t="str">
            <v>8)</v>
          </cell>
          <cell r="C29">
            <v>1581.442</v>
          </cell>
          <cell r="D29">
            <v>306.63400000000001</v>
          </cell>
          <cell r="E29">
            <v>17060</v>
          </cell>
          <cell r="F29" t="str">
            <v>...  </v>
          </cell>
          <cell r="G29">
            <v>2419.19</v>
          </cell>
          <cell r="H29">
            <v>4411.799</v>
          </cell>
          <cell r="I29">
            <v>6830.9889999999996</v>
          </cell>
          <cell r="J29">
            <v>3167.096</v>
          </cell>
          <cell r="K29">
            <v>9998.0849999999991</v>
          </cell>
          <cell r="L29">
            <v>375.21300000000002</v>
          </cell>
          <cell r="M29" t="str">
            <v>... </v>
          </cell>
          <cell r="N29">
            <v>234.05</v>
          </cell>
          <cell r="Q29">
            <v>10607.347999999998</v>
          </cell>
          <cell r="R29">
            <v>6415</v>
          </cell>
          <cell r="S29" t="str">
            <v>Widerspruch zu VW 1979, S. 180</v>
          </cell>
          <cell r="T29" t="e">
            <v>#VALUE!</v>
          </cell>
          <cell r="W29" t="str">
            <v>VW 1979, 180</v>
          </cell>
          <cell r="Y29" t="str">
            <v>9)</v>
          </cell>
          <cell r="AK29">
            <v>15000</v>
          </cell>
          <cell r="AL29">
            <v>883.9</v>
          </cell>
          <cell r="AM29">
            <v>15511.033155856727</v>
          </cell>
          <cell r="AO29">
            <v>57.5</v>
          </cell>
          <cell r="AP29">
            <v>15075.85</v>
          </cell>
        </row>
        <row r="30">
          <cell r="A30">
            <v>1979</v>
          </cell>
          <cell r="B30" t="str">
            <v>9)</v>
          </cell>
          <cell r="C30">
            <v>1628</v>
          </cell>
          <cell r="D30">
            <v>318</v>
          </cell>
          <cell r="E30" t="str">
            <v>... </v>
          </cell>
          <cell r="F30">
            <v>371.85899999999998</v>
          </cell>
          <cell r="G30">
            <v>3006</v>
          </cell>
          <cell r="H30">
            <v>4930</v>
          </cell>
          <cell r="I30">
            <v>7936</v>
          </cell>
          <cell r="J30">
            <v>3184</v>
          </cell>
          <cell r="K30">
            <v>11120</v>
          </cell>
          <cell r="L30" t="str">
            <v>... </v>
          </cell>
          <cell r="M30" t="str">
            <v>... </v>
          </cell>
          <cell r="N30" t="str">
            <v>... </v>
          </cell>
          <cell r="Q30">
            <v>11120</v>
          </cell>
          <cell r="R30">
            <v>4184</v>
          </cell>
          <cell r="T30" t="e">
            <v>#REF!</v>
          </cell>
          <cell r="W30" t="str">
            <v>VW 1981, 552</v>
          </cell>
          <cell r="Y30" t="str">
            <v>8)</v>
          </cell>
          <cell r="AK30">
            <v>15500</v>
          </cell>
          <cell r="AL30">
            <v>926.4</v>
          </cell>
          <cell r="AM30">
            <v>15721.235433872611</v>
          </cell>
          <cell r="AN30">
            <v>1.0142732537982329</v>
          </cell>
          <cell r="AO30">
            <v>42.5</v>
          </cell>
          <cell r="AP30">
            <v>15511.033155856727</v>
          </cell>
        </row>
        <row r="31">
          <cell r="A31">
            <v>1980</v>
          </cell>
          <cell r="B31" t="str">
            <v>9)</v>
          </cell>
          <cell r="C31">
            <v>1688</v>
          </cell>
          <cell r="D31">
            <v>326</v>
          </cell>
          <cell r="E31" t="str">
            <v>... </v>
          </cell>
          <cell r="F31" t="str">
            <v>...  </v>
          </cell>
          <cell r="G31">
            <v>3528</v>
          </cell>
          <cell r="H31">
            <v>6146</v>
          </cell>
          <cell r="I31">
            <v>9674</v>
          </cell>
          <cell r="J31">
            <v>3557</v>
          </cell>
          <cell r="K31">
            <v>13231</v>
          </cell>
          <cell r="L31" t="str">
            <v>... </v>
          </cell>
          <cell r="M31" t="str">
            <v>... </v>
          </cell>
          <cell r="N31" t="str">
            <v>... </v>
          </cell>
          <cell r="Q31">
            <v>13231</v>
          </cell>
          <cell r="R31">
            <v>6126</v>
          </cell>
          <cell r="T31" t="e">
            <v>#REF!</v>
          </cell>
          <cell r="W31" t="str">
            <v>VW 1982, 255</v>
          </cell>
          <cell r="Y31" t="str">
            <v>9)</v>
          </cell>
        </row>
        <row r="32">
          <cell r="A32">
            <v>1981</v>
          </cell>
          <cell r="B32" t="str">
            <v>9)</v>
          </cell>
          <cell r="C32">
            <v>1753</v>
          </cell>
          <cell r="D32">
            <v>339</v>
          </cell>
          <cell r="E32">
            <v>17700</v>
          </cell>
          <cell r="F32" t="str">
            <v>...  </v>
          </cell>
          <cell r="G32">
            <v>3821</v>
          </cell>
          <cell r="H32">
            <v>6613</v>
          </cell>
          <cell r="I32">
            <v>10434</v>
          </cell>
          <cell r="J32">
            <v>4154</v>
          </cell>
          <cell r="K32">
            <v>14588</v>
          </cell>
          <cell r="L32" t="str">
            <v>... </v>
          </cell>
          <cell r="M32" t="str">
            <v>... </v>
          </cell>
          <cell r="N32" t="str">
            <v>... </v>
          </cell>
          <cell r="Q32">
            <v>14588</v>
          </cell>
          <cell r="R32">
            <v>6028</v>
          </cell>
          <cell r="T32" t="e">
            <v>#REF!</v>
          </cell>
          <cell r="Y32" t="str">
            <v>9)</v>
          </cell>
        </row>
        <row r="33">
          <cell r="A33">
            <v>1982</v>
          </cell>
          <cell r="B33" t="str">
            <v>9)</v>
          </cell>
          <cell r="C33">
            <v>1834</v>
          </cell>
          <cell r="D33">
            <v>350</v>
          </cell>
          <cell r="E33">
            <v>17786</v>
          </cell>
          <cell r="F33" t="str">
            <v>...  </v>
          </cell>
          <cell r="G33">
            <v>3535</v>
          </cell>
          <cell r="H33">
            <v>6931</v>
          </cell>
          <cell r="I33">
            <v>10466</v>
          </cell>
          <cell r="J33">
            <v>4812</v>
          </cell>
          <cell r="K33">
            <v>15278</v>
          </cell>
          <cell r="L33" t="str">
            <v>... </v>
          </cell>
          <cell r="M33" t="str">
            <v>... </v>
          </cell>
          <cell r="N33">
            <v>650</v>
          </cell>
          <cell r="Q33">
            <v>15928</v>
          </cell>
          <cell r="R33">
            <v>6972</v>
          </cell>
          <cell r="T33" t="e">
            <v>#REF!</v>
          </cell>
          <cell r="Y33" t="str">
            <v>9)</v>
          </cell>
        </row>
        <row r="34">
          <cell r="A34">
            <v>1983</v>
          </cell>
          <cell r="B34" t="str">
            <v>9)</v>
          </cell>
          <cell r="C34">
            <v>1926</v>
          </cell>
          <cell r="D34">
            <v>365</v>
          </cell>
          <cell r="E34">
            <v>17876</v>
          </cell>
          <cell r="F34">
            <v>691</v>
          </cell>
          <cell r="G34">
            <v>4318</v>
          </cell>
          <cell r="H34">
            <v>7582</v>
          </cell>
          <cell r="I34">
            <v>11900</v>
          </cell>
          <cell r="J34">
            <v>5267</v>
          </cell>
          <cell r="K34">
            <v>17167</v>
          </cell>
          <cell r="L34" t="str">
            <v>... </v>
          </cell>
          <cell r="M34" t="str">
            <v>... </v>
          </cell>
          <cell r="N34" t="str">
            <v>... </v>
          </cell>
          <cell r="Q34">
            <v>17167</v>
          </cell>
          <cell r="R34">
            <v>8080</v>
          </cell>
          <cell r="T34" t="e">
            <v>#REF!</v>
          </cell>
          <cell r="Y34" t="str">
            <v>9)</v>
          </cell>
        </row>
        <row r="35">
          <cell r="A35">
            <v>1984</v>
          </cell>
          <cell r="B35" t="str">
            <v>9)</v>
          </cell>
          <cell r="C35">
            <v>1959</v>
          </cell>
          <cell r="D35">
            <v>376</v>
          </cell>
          <cell r="E35" t="str">
            <v>... </v>
          </cell>
          <cell r="F35" t="str">
            <v>...  </v>
          </cell>
          <cell r="G35">
            <v>4282</v>
          </cell>
          <cell r="H35">
            <v>7212</v>
          </cell>
          <cell r="I35">
            <v>11494</v>
          </cell>
          <cell r="J35">
            <v>5655</v>
          </cell>
          <cell r="K35">
            <v>17149</v>
          </cell>
          <cell r="L35" t="str">
            <v>... </v>
          </cell>
          <cell r="M35" t="str">
            <v>... </v>
          </cell>
          <cell r="N35" t="str">
            <v>... </v>
          </cell>
          <cell r="Q35">
            <v>17149</v>
          </cell>
          <cell r="R35">
            <v>9610</v>
          </cell>
          <cell r="T35" t="e">
            <v>#REF!</v>
          </cell>
          <cell r="Y35" t="str">
            <v>9)</v>
          </cell>
        </row>
        <row r="36">
          <cell r="A36">
            <v>1985</v>
          </cell>
          <cell r="B36" t="str">
            <v>10)</v>
          </cell>
          <cell r="C36" t="str">
            <v>... </v>
          </cell>
          <cell r="D36" t="str">
            <v>... </v>
          </cell>
          <cell r="E36">
            <v>17900</v>
          </cell>
          <cell r="F36" t="str">
            <v>...  </v>
          </cell>
          <cell r="G36" t="str">
            <v>... </v>
          </cell>
          <cell r="H36" t="str">
            <v>... </v>
          </cell>
          <cell r="I36" t="str">
            <v>... </v>
          </cell>
          <cell r="J36" t="str">
            <v>... </v>
          </cell>
          <cell r="K36" t="str">
            <v>... </v>
          </cell>
          <cell r="L36" t="str">
            <v>... </v>
          </cell>
          <cell r="M36" t="str">
            <v>... </v>
          </cell>
          <cell r="N36" t="str">
            <v>... </v>
          </cell>
          <cell r="Q36" t="str">
            <v>...    </v>
          </cell>
          <cell r="R36">
            <v>7305</v>
          </cell>
          <cell r="T36" t="e">
            <v>#REF!</v>
          </cell>
          <cell r="Y36" t="str">
            <v>9)</v>
          </cell>
          <cell r="AA36" t="str">
            <v>Pictet</v>
          </cell>
        </row>
        <row r="37">
          <cell r="A37">
            <v>1985</v>
          </cell>
          <cell r="B37" t="str">
            <v>10)</v>
          </cell>
          <cell r="C37" t="str">
            <v>... </v>
          </cell>
          <cell r="D37" t="str">
            <v>... </v>
          </cell>
          <cell r="E37" t="str">
            <v>... </v>
          </cell>
          <cell r="F37" t="str">
            <v>...  </v>
          </cell>
          <cell r="G37" t="str">
            <v>... </v>
          </cell>
          <cell r="H37" t="str">
            <v>... </v>
          </cell>
          <cell r="I37" t="str">
            <v>... </v>
          </cell>
          <cell r="J37" t="str">
            <v>... </v>
          </cell>
          <cell r="K37" t="str">
            <v>... </v>
          </cell>
          <cell r="L37" t="str">
            <v>... </v>
          </cell>
          <cell r="M37" t="str">
            <v>... </v>
          </cell>
          <cell r="N37" t="str">
            <v>... </v>
          </cell>
          <cell r="O37" t="str">
            <v>...</v>
          </cell>
          <cell r="P37" t="str">
            <v>...</v>
          </cell>
          <cell r="Q37" t="str">
            <v>...    </v>
          </cell>
          <cell r="R37" t="str">
            <v>?</v>
          </cell>
          <cell r="S37" t="str">
            <v>...</v>
          </cell>
          <cell r="T37" t="str">
            <v>...</v>
          </cell>
          <cell r="U37" t="str">
            <v>...</v>
          </cell>
          <cell r="V37" t="str">
            <v>...</v>
          </cell>
          <cell r="W37" t="str">
            <v>...</v>
          </cell>
          <cell r="Y37" t="str">
            <v>10)</v>
          </cell>
          <cell r="AA37" t="str">
            <v>1. Anal.</v>
          </cell>
        </row>
        <row r="38">
          <cell r="C38" t="str">
            <v>... </v>
          </cell>
          <cell r="D38" t="str">
            <v>... </v>
          </cell>
          <cell r="E38">
            <v>18400</v>
          </cell>
        </row>
        <row r="39">
          <cell r="C39">
            <v>3266</v>
          </cell>
          <cell r="D39">
            <v>420</v>
          </cell>
          <cell r="E39">
            <v>15179</v>
          </cell>
        </row>
        <row r="40">
          <cell r="C40">
            <v>3350</v>
          </cell>
          <cell r="D40">
            <v>440</v>
          </cell>
          <cell r="E40" t="str">
            <v>... </v>
          </cell>
        </row>
        <row r="41">
          <cell r="C41">
            <v>3439</v>
          </cell>
          <cell r="D41">
            <v>482</v>
          </cell>
          <cell r="E41" t="str">
            <v>... </v>
          </cell>
        </row>
        <row r="42">
          <cell r="C42">
            <v>3541</v>
          </cell>
          <cell r="D42">
            <v>508</v>
          </cell>
          <cell r="E42" t="str">
            <v>... </v>
          </cell>
        </row>
        <row r="43">
          <cell r="C43">
            <v>3539.8819319712616</v>
          </cell>
          <cell r="D43">
            <v>521.16149999999993</v>
          </cell>
          <cell r="E43" t="str">
            <v xml:space="preserve">... </v>
          </cell>
        </row>
        <row r="44">
          <cell r="C44">
            <v>3431.3690000000001</v>
          </cell>
          <cell r="D44">
            <v>534.32299999999998</v>
          </cell>
          <cell r="E44">
            <v>13689</v>
          </cell>
        </row>
        <row r="45">
          <cell r="C45">
            <v>3383.9799529983679</v>
          </cell>
          <cell r="D45">
            <v>570.85045294280008</v>
          </cell>
          <cell r="E45">
            <v>13263.383391880068</v>
          </cell>
        </row>
        <row r="46">
          <cell r="C46">
            <v>3239.355</v>
          </cell>
          <cell r="D46">
            <v>609.875</v>
          </cell>
          <cell r="E46">
            <v>12851</v>
          </cell>
        </row>
        <row r="47">
          <cell r="C47">
            <v>3190</v>
          </cell>
          <cell r="D47">
            <v>628.2171767191661</v>
          </cell>
          <cell r="E47">
            <v>12163.616361921318</v>
          </cell>
        </row>
        <row r="48">
          <cell r="C48">
            <v>3147.5039999999999</v>
          </cell>
          <cell r="D48">
            <v>647.11099999999999</v>
          </cell>
          <cell r="E48">
            <v>11513</v>
          </cell>
        </row>
        <row r="49">
          <cell r="C49">
            <v>3143.5875633905921</v>
          </cell>
          <cell r="D49">
            <v>670</v>
          </cell>
          <cell r="E49">
            <v>10947.09171424082</v>
          </cell>
        </row>
        <row r="50">
          <cell r="C50">
            <v>3139.6759999999999</v>
          </cell>
          <cell r="D50">
            <v>694.91200000000003</v>
          </cell>
          <cell r="E50">
            <v>10409</v>
          </cell>
        </row>
        <row r="51">
          <cell r="C51">
            <v>3180</v>
          </cell>
          <cell r="D51">
            <v>720</v>
          </cell>
          <cell r="E51">
            <v>9897.3575656677403</v>
          </cell>
        </row>
        <row r="52">
          <cell r="C52">
            <v>3226.0039999999999</v>
          </cell>
          <cell r="D52">
            <v>748.12400000000002</v>
          </cell>
          <cell r="E52">
            <v>9096</v>
          </cell>
        </row>
        <row r="53">
          <cell r="C53">
            <v>3306</v>
          </cell>
          <cell r="D53">
            <v>785</v>
          </cell>
          <cell r="E53">
            <v>8550</v>
          </cell>
        </row>
        <row r="54">
          <cell r="C54">
            <v>3267.3780000000002</v>
          </cell>
          <cell r="D54">
            <v>805</v>
          </cell>
          <cell r="E54">
            <v>8125</v>
          </cell>
        </row>
        <row r="55">
          <cell r="C55">
            <v>3340</v>
          </cell>
          <cell r="D55">
            <v>830</v>
          </cell>
          <cell r="E55" t="str">
            <v>...</v>
          </cell>
        </row>
        <row r="163">
          <cell r="C163" t="str">
            <v>Datenbasis PKS 1996prov. für SVS 98, gemäss "Schätzg PKS 96 für SVS 98 3.6."</v>
          </cell>
        </row>
        <row r="164">
          <cell r="C164" t="e">
            <v>#REF!</v>
          </cell>
          <cell r="D164" t="str">
            <v>Beiträge der Versicherten (inkl. Einkäufe ohne Stellenwechsel)</v>
          </cell>
        </row>
        <row r="165">
          <cell r="C165" t="e">
            <v>#REF!</v>
          </cell>
          <cell r="D165" t="str">
            <v xml:space="preserve">FZL und Einkäufe der Versicherten </v>
          </cell>
        </row>
        <row r="166">
          <cell r="C166" t="e">
            <v>#REF!</v>
          </cell>
          <cell r="D166" t="str">
            <v>Direkte Arbeitgeberbeiträge</v>
          </cell>
        </row>
        <row r="167">
          <cell r="C167" t="e">
            <v>#REF!</v>
          </cell>
          <cell r="D167" t="str">
            <v>Beiträge aus AG-Beitragsreserve</v>
          </cell>
        </row>
        <row r="168">
          <cell r="C168" t="e">
            <v>#REF!</v>
          </cell>
          <cell r="D168" t="str">
            <v>Beiträge aus Stiftung, anderen VE</v>
          </cell>
        </row>
        <row r="169">
          <cell r="C169" t="e">
            <v>#REF!</v>
          </cell>
          <cell r="D169" t="str">
            <v>Leistungen von Vers.ges. an VE/Versicherte</v>
          </cell>
        </row>
        <row r="170">
          <cell r="C170" t="e">
            <v>#REF!</v>
          </cell>
          <cell r="D170" t="str">
            <v>Bruttoertrag auf Anlagen (ohne Gewinne)</v>
          </cell>
        </row>
        <row r="171">
          <cell r="C171" t="e">
            <v>#REF!</v>
          </cell>
          <cell r="D171" t="str">
            <v>Uebriger Ertrag + Aufwandüberschuss</v>
          </cell>
        </row>
        <row r="172">
          <cell r="C172" t="e">
            <v>#REF!</v>
          </cell>
          <cell r="D172" t="str">
            <v>Total Ertrag (inkl. Aufwandübersch.)</v>
          </cell>
        </row>
        <row r="173">
          <cell r="C173" t="e">
            <v>#REF!</v>
          </cell>
          <cell r="D173" t="str">
            <v>Rentenzahlungen</v>
          </cell>
        </row>
        <row r="174">
          <cell r="C174" t="e">
            <v>#REF!</v>
          </cell>
          <cell r="D174" t="str">
            <v>Kapitalzahlungen</v>
          </cell>
        </row>
        <row r="175">
          <cell r="C175" t="e">
            <v>#REF!</v>
          </cell>
          <cell r="D175" t="str">
            <v>Austrittsleistungen (FZL, Barauszahlungen)</v>
          </cell>
        </row>
        <row r="176">
          <cell r="C176" t="e">
            <v>#REF!</v>
          </cell>
          <cell r="D176" t="str">
            <v>Prämien an Versicherungsgesellschaften</v>
          </cell>
        </row>
        <row r="177">
          <cell r="C177" t="e">
            <v>#REF!</v>
          </cell>
          <cell r="D177" t="str">
            <v>Kosten der Wertschriftenverwaltung, Passivzinsen, Liegensch.aufwand</v>
          </cell>
        </row>
        <row r="178">
          <cell r="C178" t="e">
            <v>#REF!</v>
          </cell>
          <cell r="D178" t="str">
            <v>Uebriger Aufwand, Ertragsüberschuss</v>
          </cell>
        </row>
        <row r="179">
          <cell r="C179" t="e">
            <v>#REF!</v>
          </cell>
          <cell r="D179" t="str">
            <v>Kreditoren und übrige Passiven</v>
          </cell>
        </row>
        <row r="180">
          <cell r="C180" t="e">
            <v>#REF!</v>
          </cell>
          <cell r="D180" t="str">
            <v>Passivhypotheken</v>
          </cell>
        </row>
        <row r="181">
          <cell r="C181" t="e">
            <v>#REF!</v>
          </cell>
          <cell r="D181" t="str">
            <v>Total Passiven</v>
          </cell>
        </row>
        <row r="182">
          <cell r="C182" t="e">
            <v>#REF!</v>
          </cell>
          <cell r="D182" t="str">
            <v>Anzahl aktive Versicherte</v>
          </cell>
        </row>
        <row r="183">
          <cell r="C183">
            <v>0</v>
          </cell>
        </row>
        <row r="184">
          <cell r="C184">
            <v>8367.0311557788937</v>
          </cell>
          <cell r="D184" t="str">
            <v>Kreditoren und übrige Passiven</v>
          </cell>
        </row>
        <row r="185">
          <cell r="C185">
            <v>2275.1889447236181</v>
          </cell>
          <cell r="D185" t="str">
            <v>Passivhypotheken</v>
          </cell>
        </row>
        <row r="186">
          <cell r="C186">
            <v>347546.29648241203</v>
          </cell>
          <cell r="D186" t="str">
            <v>Total Passiven</v>
          </cell>
        </row>
        <row r="187">
          <cell r="C187">
            <v>336904.07638190949</v>
          </cell>
          <cell r="D187" t="str">
            <v>Total Passiven bereinigt</v>
          </cell>
        </row>
      </sheetData>
      <sheetData sheetId="7">
        <row r="1">
          <cell r="A1" t="str">
            <v>BV-Ausgaben (früher 15.2 Berufliche Vorsorge (BV): Ausgaben, Kapital  1987-2003)</v>
          </cell>
        </row>
        <row r="2">
          <cell r="I2">
            <v>0.85</v>
          </cell>
        </row>
        <row r="4">
          <cell r="I4" t="str">
            <v>zufliessen-</v>
          </cell>
        </row>
        <row r="5">
          <cell r="I5" t="str">
            <v>de</v>
          </cell>
        </row>
        <row r="6">
          <cell r="I6" t="str">
            <v>Freizü-</v>
          </cell>
        </row>
        <row r="7">
          <cell r="I7" t="str">
            <v>gigkeits-</v>
          </cell>
        </row>
        <row r="8">
          <cell r="I8" t="str">
            <v>leistungen</v>
          </cell>
        </row>
        <row r="9">
          <cell r="I9" t="str">
            <v>FZL 3)</v>
          </cell>
        </row>
        <row r="12">
          <cell r="A12">
            <v>1960</v>
          </cell>
          <cell r="C12" t="str">
            <v>... </v>
          </cell>
          <cell r="D12" t="str">
            <v>... </v>
          </cell>
          <cell r="E12">
            <v>730.9</v>
          </cell>
          <cell r="F12" t="str">
            <v>...  </v>
          </cell>
          <cell r="G12" t="str">
            <v>...  </v>
          </cell>
          <cell r="H12" t="str">
            <v>... </v>
          </cell>
          <cell r="K12" t="str">
            <v>... </v>
          </cell>
          <cell r="L12" t="str">
            <v>... </v>
          </cell>
          <cell r="M12" t="str">
            <v>... </v>
          </cell>
          <cell r="N12" t="str">
            <v>... </v>
          </cell>
          <cell r="Q12" t="str">
            <v>... </v>
          </cell>
          <cell r="T12" t="e">
            <v>#REF!</v>
          </cell>
        </row>
        <row r="13">
          <cell r="A13">
            <v>1961</v>
          </cell>
          <cell r="C13" t="str">
            <v>... </v>
          </cell>
          <cell r="D13" t="str">
            <v>... </v>
          </cell>
          <cell r="E13">
            <v>805.5</v>
          </cell>
          <cell r="F13" t="str">
            <v>...  </v>
          </cell>
          <cell r="G13" t="str">
            <v>...  </v>
          </cell>
          <cell r="H13" t="str">
            <v>... </v>
          </cell>
          <cell r="K13" t="str">
            <v>... </v>
          </cell>
          <cell r="L13" t="str">
            <v>... </v>
          </cell>
          <cell r="M13" t="str">
            <v>... </v>
          </cell>
          <cell r="N13" t="str">
            <v>... </v>
          </cell>
          <cell r="Q13" t="str">
            <v>... </v>
          </cell>
          <cell r="T13" t="e">
            <v>#REF!</v>
          </cell>
        </row>
        <row r="14">
          <cell r="A14">
            <v>1962</v>
          </cell>
          <cell r="C14" t="str">
            <v>... </v>
          </cell>
          <cell r="D14" t="str">
            <v>... </v>
          </cell>
          <cell r="E14">
            <v>883.4</v>
          </cell>
          <cell r="F14" t="str">
            <v>...  </v>
          </cell>
          <cell r="G14" t="str">
            <v>...  </v>
          </cell>
          <cell r="H14" t="str">
            <v>... </v>
          </cell>
          <cell r="K14" t="str">
            <v>... </v>
          </cell>
          <cell r="L14" t="str">
            <v>... </v>
          </cell>
          <cell r="M14" t="str">
            <v>... </v>
          </cell>
          <cell r="N14" t="str">
            <v>... </v>
          </cell>
          <cell r="Q14" t="str">
            <v>... </v>
          </cell>
          <cell r="T14" t="e">
            <v>#REF!</v>
          </cell>
        </row>
        <row r="15">
          <cell r="A15">
            <v>1963</v>
          </cell>
          <cell r="C15" t="str">
            <v>... </v>
          </cell>
          <cell r="D15" t="str">
            <v>... </v>
          </cell>
          <cell r="E15">
            <v>994.6</v>
          </cell>
          <cell r="F15" t="str">
            <v>...  </v>
          </cell>
          <cell r="G15" t="str">
            <v>...  </v>
          </cell>
          <cell r="H15" t="str">
            <v>... </v>
          </cell>
          <cell r="K15" t="str">
            <v>... </v>
          </cell>
          <cell r="L15" t="str">
            <v>... </v>
          </cell>
          <cell r="M15" t="str">
            <v>... </v>
          </cell>
          <cell r="N15" t="str">
            <v>... </v>
          </cell>
          <cell r="Q15" t="str">
            <v>... </v>
          </cell>
          <cell r="T15" t="e">
            <v>#REF!</v>
          </cell>
        </row>
        <row r="16">
          <cell r="A16">
            <v>1964</v>
          </cell>
          <cell r="C16" t="str">
            <v>... </v>
          </cell>
          <cell r="D16" t="str">
            <v>... </v>
          </cell>
          <cell r="E16">
            <v>1077.7</v>
          </cell>
          <cell r="F16" t="str">
            <v>...  </v>
          </cell>
          <cell r="G16" t="str">
            <v>...  </v>
          </cell>
          <cell r="H16" t="str">
            <v>... </v>
          </cell>
          <cell r="K16" t="str">
            <v>... </v>
          </cell>
          <cell r="L16" t="str">
            <v>... </v>
          </cell>
          <cell r="M16" t="str">
            <v>... </v>
          </cell>
          <cell r="N16" t="str">
            <v>... </v>
          </cell>
          <cell r="Q16" t="str">
            <v>... </v>
          </cell>
          <cell r="T16" t="e">
            <v>#REF!</v>
          </cell>
        </row>
        <row r="17">
          <cell r="A17">
            <v>1965</v>
          </cell>
          <cell r="C17" t="str">
            <v xml:space="preserve">... </v>
          </cell>
          <cell r="D17" t="str">
            <v>... </v>
          </cell>
          <cell r="E17">
            <v>1185</v>
          </cell>
          <cell r="F17" t="str">
            <v>...  </v>
          </cell>
          <cell r="G17" t="str">
            <v>...  </v>
          </cell>
          <cell r="H17" t="str">
            <v>... </v>
          </cell>
          <cell r="K17" t="str">
            <v>... </v>
          </cell>
          <cell r="L17" t="str">
            <v>... </v>
          </cell>
          <cell r="M17" t="str">
            <v>... </v>
          </cell>
          <cell r="N17" t="str">
            <v>... </v>
          </cell>
          <cell r="Q17" t="str">
            <v>... </v>
          </cell>
          <cell r="T17" t="e">
            <v>#REF!</v>
          </cell>
        </row>
        <row r="18">
          <cell r="A18">
            <v>1966</v>
          </cell>
          <cell r="B18" t="str">
            <v>8)</v>
          </cell>
          <cell r="C18">
            <v>827</v>
          </cell>
          <cell r="D18">
            <v>267</v>
          </cell>
          <cell r="E18">
            <v>1094</v>
          </cell>
          <cell r="F18" t="str">
            <v>...  </v>
          </cell>
          <cell r="G18" t="str">
            <v>...  </v>
          </cell>
          <cell r="H18" t="str">
            <v>... </v>
          </cell>
          <cell r="K18" t="str">
            <v>... </v>
          </cell>
          <cell r="L18" t="str">
            <v>... </v>
          </cell>
          <cell r="M18" t="str">
            <v>... </v>
          </cell>
          <cell r="N18" t="str">
            <v>... </v>
          </cell>
          <cell r="Q18">
            <v>22106</v>
          </cell>
          <cell r="T18" t="e">
            <v>#REF!</v>
          </cell>
          <cell r="Y18" t="str">
            <v>8)</v>
          </cell>
        </row>
        <row r="19">
          <cell r="A19">
            <v>1967</v>
          </cell>
          <cell r="B19" t="str">
            <v>9)</v>
          </cell>
          <cell r="C19" t="str">
            <v>... </v>
          </cell>
          <cell r="D19" t="str">
            <v>... </v>
          </cell>
          <cell r="E19" t="str">
            <v>... </v>
          </cell>
          <cell r="F19" t="str">
            <v>...  </v>
          </cell>
          <cell r="G19" t="str">
            <v>...  </v>
          </cell>
          <cell r="H19" t="str">
            <v>... </v>
          </cell>
          <cell r="K19" t="str">
            <v>... </v>
          </cell>
          <cell r="L19" t="str">
            <v>... </v>
          </cell>
          <cell r="M19" t="str">
            <v>... </v>
          </cell>
          <cell r="N19" t="str">
            <v>... </v>
          </cell>
          <cell r="Q19" t="str">
            <v>... </v>
          </cell>
          <cell r="T19" t="e">
            <v>#REF!</v>
          </cell>
          <cell r="Y19" t="str">
            <v>9)</v>
          </cell>
        </row>
        <row r="20">
          <cell r="A20">
            <v>1968</v>
          </cell>
          <cell r="B20" t="str">
            <v>9)</v>
          </cell>
          <cell r="C20">
            <v>1028</v>
          </cell>
          <cell r="D20">
            <v>297</v>
          </cell>
          <cell r="E20">
            <v>1325</v>
          </cell>
          <cell r="F20" t="str">
            <v>...  </v>
          </cell>
          <cell r="G20" t="str">
            <v>...  </v>
          </cell>
          <cell r="H20" t="str">
            <v>... </v>
          </cell>
          <cell r="K20" t="str">
            <v>... </v>
          </cell>
          <cell r="L20" t="str">
            <v>... </v>
          </cell>
          <cell r="M20" t="str">
            <v>... </v>
          </cell>
          <cell r="N20" t="str">
            <v>... </v>
          </cell>
          <cell r="Q20">
            <v>26168</v>
          </cell>
          <cell r="T20" t="e">
            <v>#REF!</v>
          </cell>
          <cell r="Y20" t="str">
            <v>9)</v>
          </cell>
        </row>
        <row r="21">
          <cell r="A21">
            <v>1969</v>
          </cell>
          <cell r="B21" t="str">
            <v>9)</v>
          </cell>
          <cell r="C21" t="str">
            <v>... </v>
          </cell>
          <cell r="D21" t="str">
            <v>... </v>
          </cell>
          <cell r="E21" t="str">
            <v>... </v>
          </cell>
          <cell r="F21" t="str">
            <v>...  </v>
          </cell>
          <cell r="G21" t="str">
            <v>...  </v>
          </cell>
          <cell r="H21" t="str">
            <v>... </v>
          </cell>
          <cell r="K21" t="str">
            <v>... </v>
          </cell>
          <cell r="L21" t="str">
            <v>... </v>
          </cell>
          <cell r="M21" t="str">
            <v>... </v>
          </cell>
          <cell r="N21" t="str">
            <v>... </v>
          </cell>
          <cell r="Q21" t="str">
            <v>... </v>
          </cell>
          <cell r="T21" t="e">
            <v>#REF!</v>
          </cell>
          <cell r="Y21" t="str">
            <v>9)</v>
          </cell>
        </row>
        <row r="22">
          <cell r="A22">
            <v>1970</v>
          </cell>
          <cell r="B22" t="str">
            <v>8)</v>
          </cell>
          <cell r="C22">
            <v>1156.4459999999999</v>
          </cell>
          <cell r="D22">
            <v>160.11700000000002</v>
          </cell>
          <cell r="E22">
            <v>1316.5629999999999</v>
          </cell>
          <cell r="F22" t="str">
            <v>...  </v>
          </cell>
          <cell r="G22">
            <v>361.64699999999999</v>
          </cell>
          <cell r="H22">
            <v>361.64699999999999</v>
          </cell>
          <cell r="K22">
            <v>515.15100000000007</v>
          </cell>
          <cell r="L22" t="str">
            <v>... </v>
          </cell>
          <cell r="M22">
            <v>264.02300000000002</v>
          </cell>
          <cell r="N22">
            <v>2457.384</v>
          </cell>
          <cell r="O22" t="str">
            <v>14)</v>
          </cell>
          <cell r="Q22">
            <v>32497.853999999999</v>
          </cell>
          <cell r="R22" t="str">
            <v>?</v>
          </cell>
          <cell r="T22" t="e">
            <v>#REF!</v>
          </cell>
          <cell r="Y22" t="str">
            <v>8)</v>
          </cell>
        </row>
        <row r="23">
          <cell r="A23">
            <v>1971</v>
          </cell>
          <cell r="B23" t="str">
            <v>9)</v>
          </cell>
          <cell r="C23" t="str">
            <v>... </v>
          </cell>
          <cell r="D23" t="str">
            <v>... </v>
          </cell>
          <cell r="E23" t="str">
            <v>... </v>
          </cell>
          <cell r="F23" t="str">
            <v>...  </v>
          </cell>
          <cell r="G23" t="str">
            <v>...  </v>
          </cell>
          <cell r="H23" t="str">
            <v>... </v>
          </cell>
          <cell r="K23" t="str">
            <v>... </v>
          </cell>
          <cell r="L23" t="str">
            <v>... </v>
          </cell>
          <cell r="M23" t="str">
            <v>... </v>
          </cell>
          <cell r="N23" t="str">
            <v>... </v>
          </cell>
          <cell r="Q23" t="str">
            <v>... </v>
          </cell>
          <cell r="R23" t="str">
            <v>?</v>
          </cell>
          <cell r="T23" t="e">
            <v>#REF!</v>
          </cell>
          <cell r="Y23" t="str">
            <v>9)</v>
          </cell>
        </row>
        <row r="24">
          <cell r="A24">
            <v>1972</v>
          </cell>
          <cell r="B24" t="str">
            <v>9)</v>
          </cell>
          <cell r="C24">
            <v>1438</v>
          </cell>
          <cell r="D24">
            <v>218</v>
          </cell>
          <cell r="E24">
            <v>1656</v>
          </cell>
          <cell r="F24" t="str">
            <v>...  </v>
          </cell>
          <cell r="G24" t="str">
            <v>...  </v>
          </cell>
          <cell r="H24" t="str">
            <v>... </v>
          </cell>
          <cell r="K24" t="str">
            <v>... </v>
          </cell>
          <cell r="L24" t="str">
            <v>... </v>
          </cell>
          <cell r="M24" t="str">
            <v>... </v>
          </cell>
          <cell r="N24" t="str">
            <v>... </v>
          </cell>
          <cell r="Q24">
            <v>39457.86</v>
          </cell>
          <cell r="R24" t="str">
            <v>?</v>
          </cell>
          <cell r="T24" t="e">
            <v>#REF!</v>
          </cell>
          <cell r="Y24" t="str">
            <v>9)</v>
          </cell>
        </row>
        <row r="25">
          <cell r="A25">
            <v>1973</v>
          </cell>
          <cell r="B25" t="str">
            <v>9)</v>
          </cell>
          <cell r="C25">
            <v>1606</v>
          </cell>
          <cell r="D25">
            <v>273</v>
          </cell>
          <cell r="E25">
            <v>1879</v>
          </cell>
          <cell r="F25" t="str">
            <v>...  </v>
          </cell>
          <cell r="G25" t="str">
            <v>...  </v>
          </cell>
          <cell r="H25" t="str">
            <v>... </v>
          </cell>
          <cell r="K25" t="str">
            <v>... </v>
          </cell>
          <cell r="L25" t="str">
            <v>... </v>
          </cell>
          <cell r="M25" t="str">
            <v>... </v>
          </cell>
          <cell r="N25" t="str">
            <v>... </v>
          </cell>
          <cell r="Q25">
            <v>42992</v>
          </cell>
          <cell r="R25">
            <v>3534.1399999999994</v>
          </cell>
          <cell r="T25" t="e">
            <v>#REF!</v>
          </cell>
          <cell r="W25" t="str">
            <v>VW 1975, 231</v>
          </cell>
          <cell r="Y25" t="str">
            <v>9)</v>
          </cell>
        </row>
        <row r="26">
          <cell r="A26">
            <v>1974</v>
          </cell>
          <cell r="B26" t="str">
            <v>9)</v>
          </cell>
          <cell r="C26">
            <v>1816</v>
          </cell>
          <cell r="D26">
            <v>291</v>
          </cell>
          <cell r="E26">
            <v>2107</v>
          </cell>
          <cell r="F26" t="str">
            <v>...  </v>
          </cell>
          <cell r="G26" t="str">
            <v>...  </v>
          </cell>
          <cell r="H26" t="str">
            <v>... </v>
          </cell>
          <cell r="K26" t="str">
            <v>... </v>
          </cell>
          <cell r="L26" t="str">
            <v>... </v>
          </cell>
          <cell r="M26" t="str">
            <v>... </v>
          </cell>
          <cell r="N26" t="str">
            <v>... </v>
          </cell>
          <cell r="Q26">
            <v>47573</v>
          </cell>
          <cell r="R26">
            <v>4581</v>
          </cell>
          <cell r="T26" t="e">
            <v>#REF!</v>
          </cell>
          <cell r="W26" t="str">
            <v>VW 1976, 211</v>
          </cell>
          <cell r="Y26" t="str">
            <v>9)</v>
          </cell>
        </row>
        <row r="27">
          <cell r="A27">
            <v>1975</v>
          </cell>
          <cell r="B27" t="str">
            <v>9)</v>
          </cell>
          <cell r="C27">
            <v>1979</v>
          </cell>
          <cell r="D27">
            <v>327</v>
          </cell>
          <cell r="E27">
            <v>2306</v>
          </cell>
          <cell r="F27" t="str">
            <v>...  </v>
          </cell>
          <cell r="G27" t="str">
            <v>...  </v>
          </cell>
          <cell r="H27" t="str">
            <v>... </v>
          </cell>
          <cell r="K27" t="str">
            <v>... </v>
          </cell>
          <cell r="L27" t="str">
            <v>... </v>
          </cell>
          <cell r="M27" t="str">
            <v>... </v>
          </cell>
          <cell r="N27" t="str">
            <v>... </v>
          </cell>
          <cell r="Q27">
            <v>53738</v>
          </cell>
          <cell r="R27">
            <v>6165</v>
          </cell>
          <cell r="T27" t="e">
            <v>#REF!</v>
          </cell>
          <cell r="W27" t="str">
            <v>VW 1977, 227</v>
          </cell>
          <cell r="Y27" t="str">
            <v>9)</v>
          </cell>
        </row>
        <row r="28">
          <cell r="A28">
            <v>1976</v>
          </cell>
          <cell r="B28" t="str">
            <v>9)</v>
          </cell>
          <cell r="C28">
            <v>2199</v>
          </cell>
          <cell r="D28">
            <v>412</v>
          </cell>
          <cell r="E28">
            <v>2611</v>
          </cell>
          <cell r="F28" t="str">
            <v>...  </v>
          </cell>
          <cell r="G28" t="str">
            <v>...  </v>
          </cell>
          <cell r="H28" t="str">
            <v>... </v>
          </cell>
          <cell r="K28" t="str">
            <v>... </v>
          </cell>
          <cell r="L28" t="str">
            <v>... </v>
          </cell>
          <cell r="M28" t="str">
            <v>... </v>
          </cell>
          <cell r="N28" t="str">
            <v>... </v>
          </cell>
          <cell r="Q28">
            <v>59211</v>
          </cell>
          <cell r="R28">
            <v>5473</v>
          </cell>
          <cell r="S28" t="str">
            <v>1976/77 Anzahl VE unklar,</v>
          </cell>
          <cell r="T28" t="e">
            <v>#VALUE!</v>
          </cell>
          <cell r="W28" t="str">
            <v>VW 1978, 123</v>
          </cell>
          <cell r="Y28" t="str">
            <v>9)</v>
          </cell>
        </row>
        <row r="29">
          <cell r="A29">
            <v>1977</v>
          </cell>
          <cell r="B29" t="str">
            <v>9)</v>
          </cell>
          <cell r="C29">
            <v>2401</v>
          </cell>
          <cell r="D29">
            <v>362</v>
          </cell>
          <cell r="E29">
            <v>2763</v>
          </cell>
          <cell r="F29" t="str">
            <v>...  </v>
          </cell>
          <cell r="G29" t="str">
            <v>...  </v>
          </cell>
          <cell r="H29" t="str">
            <v>... </v>
          </cell>
          <cell r="K29" t="str">
            <v>... </v>
          </cell>
          <cell r="L29" t="str">
            <v>... </v>
          </cell>
          <cell r="M29" t="str">
            <v>... </v>
          </cell>
          <cell r="N29" t="str">
            <v>... </v>
          </cell>
          <cell r="Q29">
            <v>65626</v>
          </cell>
          <cell r="R29">
            <v>6415</v>
          </cell>
          <cell r="S29" t="str">
            <v>Widerspruch zu VW 1979, S. 180</v>
          </cell>
          <cell r="T29" t="e">
            <v>#VALUE!</v>
          </cell>
          <cell r="W29" t="str">
            <v>VW 1979, 180</v>
          </cell>
          <cell r="Y29" t="str">
            <v>9)</v>
          </cell>
        </row>
        <row r="30">
          <cell r="A30">
            <v>1978</v>
          </cell>
          <cell r="B30" t="str">
            <v>8)</v>
          </cell>
          <cell r="C30">
            <v>2554.5160000000001</v>
          </cell>
          <cell r="D30">
            <v>414.95299999999997</v>
          </cell>
          <cell r="E30">
            <v>2969.4690000000001</v>
          </cell>
          <cell r="F30">
            <v>371.85899999999998</v>
          </cell>
          <cell r="G30">
            <v>440.81</v>
          </cell>
          <cell r="H30">
            <v>812.66899999999998</v>
          </cell>
          <cell r="K30">
            <v>999.87700000000007</v>
          </cell>
          <cell r="L30" t="str">
            <v>... </v>
          </cell>
          <cell r="M30">
            <v>374.05099999999999</v>
          </cell>
          <cell r="N30" t="str">
            <v>... </v>
          </cell>
          <cell r="Q30">
            <v>69810</v>
          </cell>
          <cell r="R30">
            <v>4184</v>
          </cell>
          <cell r="T30" t="e">
            <v>#REF!</v>
          </cell>
          <cell r="W30" t="str">
            <v>VW 1981, 552</v>
          </cell>
          <cell r="Y30" t="str">
            <v>8)</v>
          </cell>
        </row>
        <row r="31">
          <cell r="A31">
            <v>1979</v>
          </cell>
          <cell r="B31" t="str">
            <v>9)</v>
          </cell>
          <cell r="C31">
            <v>2746</v>
          </cell>
          <cell r="D31">
            <v>447</v>
          </cell>
          <cell r="E31">
            <v>3193</v>
          </cell>
          <cell r="F31" t="str">
            <v>...  </v>
          </cell>
          <cell r="G31" t="str">
            <v>...  </v>
          </cell>
          <cell r="H31">
            <v>950</v>
          </cell>
          <cell r="K31" t="str">
            <v>... </v>
          </cell>
          <cell r="L31" t="str">
            <v>... </v>
          </cell>
          <cell r="M31" t="str">
            <v>... </v>
          </cell>
          <cell r="N31" t="str">
            <v>... </v>
          </cell>
          <cell r="Q31">
            <v>75936</v>
          </cell>
          <cell r="R31">
            <v>6126</v>
          </cell>
          <cell r="T31" t="e">
            <v>#REF!</v>
          </cell>
          <cell r="W31" t="str">
            <v>VW 1982, 255</v>
          </cell>
          <cell r="Y31" t="str">
            <v>9)</v>
          </cell>
        </row>
        <row r="32">
          <cell r="A32">
            <v>1980</v>
          </cell>
          <cell r="B32" t="str">
            <v>9)</v>
          </cell>
          <cell r="C32">
            <v>2960</v>
          </cell>
          <cell r="D32">
            <v>498</v>
          </cell>
          <cell r="E32">
            <v>3458</v>
          </cell>
          <cell r="F32" t="str">
            <v>...  </v>
          </cell>
          <cell r="G32" t="str">
            <v>...  </v>
          </cell>
          <cell r="H32">
            <v>1131</v>
          </cell>
          <cell r="K32" t="str">
            <v>... </v>
          </cell>
          <cell r="L32" t="str">
            <v>... </v>
          </cell>
          <cell r="M32" t="str">
            <v>... </v>
          </cell>
          <cell r="N32" t="str">
            <v>... </v>
          </cell>
          <cell r="Q32">
            <v>81964</v>
          </cell>
          <cell r="R32">
            <v>6028</v>
          </cell>
          <cell r="T32" t="e">
            <v>#REF!</v>
          </cell>
          <cell r="Y32" t="str">
            <v>9)</v>
          </cell>
        </row>
        <row r="33">
          <cell r="A33">
            <v>1981</v>
          </cell>
          <cell r="B33" t="str">
            <v>9)</v>
          </cell>
          <cell r="C33">
            <v>3228</v>
          </cell>
          <cell r="D33">
            <v>515</v>
          </cell>
          <cell r="E33">
            <v>3743</v>
          </cell>
          <cell r="F33" t="str">
            <v>...  </v>
          </cell>
          <cell r="G33" t="str">
            <v>...  </v>
          </cell>
          <cell r="H33">
            <v>1295</v>
          </cell>
          <cell r="K33" t="str">
            <v>... </v>
          </cell>
          <cell r="L33" t="str">
            <v>... </v>
          </cell>
          <cell r="M33" t="str">
            <v>... </v>
          </cell>
          <cell r="N33" t="str">
            <v>... </v>
          </cell>
          <cell r="Q33">
            <v>88936</v>
          </cell>
          <cell r="R33">
            <v>6972</v>
          </cell>
          <cell r="T33" t="e">
            <v>#REF!</v>
          </cell>
          <cell r="Y33" t="str">
            <v>9)</v>
          </cell>
        </row>
        <row r="34">
          <cell r="A34">
            <v>1982</v>
          </cell>
          <cell r="B34" t="str">
            <v>9)</v>
          </cell>
          <cell r="C34">
            <v>3557</v>
          </cell>
          <cell r="D34">
            <v>555</v>
          </cell>
          <cell r="E34">
            <v>4112</v>
          </cell>
          <cell r="F34">
            <v>691</v>
          </cell>
          <cell r="G34">
            <v>860</v>
          </cell>
          <cell r="H34">
            <v>1551</v>
          </cell>
          <cell r="K34" t="str">
            <v>... </v>
          </cell>
          <cell r="L34" t="str">
            <v>... </v>
          </cell>
          <cell r="M34" t="str">
            <v>... </v>
          </cell>
          <cell r="N34" t="str">
            <v>... </v>
          </cell>
          <cell r="Q34">
            <v>97016</v>
          </cell>
          <cell r="R34">
            <v>8080</v>
          </cell>
          <cell r="T34" t="e">
            <v>#REF!</v>
          </cell>
          <cell r="Y34" t="str">
            <v>9)</v>
          </cell>
        </row>
        <row r="35">
          <cell r="A35">
            <v>1983</v>
          </cell>
          <cell r="B35" t="str">
            <v>9)</v>
          </cell>
          <cell r="C35">
            <v>3897</v>
          </cell>
          <cell r="D35">
            <v>610</v>
          </cell>
          <cell r="E35">
            <v>4507</v>
          </cell>
          <cell r="F35" t="str">
            <v>...  </v>
          </cell>
          <cell r="G35" t="str">
            <v xml:space="preserve">...  </v>
          </cell>
          <cell r="H35">
            <v>1649</v>
          </cell>
          <cell r="K35" t="str">
            <v>... </v>
          </cell>
          <cell r="L35" t="str">
            <v>... </v>
          </cell>
          <cell r="M35" t="str">
            <v>... </v>
          </cell>
          <cell r="N35" t="str">
            <v>... </v>
          </cell>
          <cell r="Q35">
            <v>106626</v>
          </cell>
          <cell r="R35">
            <v>9610</v>
          </cell>
          <cell r="T35" t="e">
            <v>#REF!</v>
          </cell>
          <cell r="Y35" t="str">
            <v>9)</v>
          </cell>
        </row>
        <row r="36">
          <cell r="A36">
            <v>1984</v>
          </cell>
          <cell r="B36" t="str">
            <v>9)</v>
          </cell>
          <cell r="C36">
            <v>4213</v>
          </cell>
          <cell r="D36">
            <v>680</v>
          </cell>
          <cell r="E36">
            <v>4893</v>
          </cell>
          <cell r="F36" t="str">
            <v>...  </v>
          </cell>
          <cell r="G36" t="str">
            <v>...  </v>
          </cell>
          <cell r="H36">
            <v>1969</v>
          </cell>
          <cell r="K36" t="str">
            <v>... </v>
          </cell>
          <cell r="L36" t="str">
            <v>... </v>
          </cell>
          <cell r="M36" t="str">
            <v>... </v>
          </cell>
          <cell r="N36" t="str">
            <v>... </v>
          </cell>
          <cell r="Q36">
            <v>113931</v>
          </cell>
          <cell r="R36">
            <v>7305</v>
          </cell>
          <cell r="T36" t="e">
            <v>#REF!</v>
          </cell>
          <cell r="Y36" t="str">
            <v>9)</v>
          </cell>
        </row>
        <row r="37">
          <cell r="A37">
            <v>1985</v>
          </cell>
          <cell r="B37" t="str">
            <v>10)</v>
          </cell>
          <cell r="C37" t="str">
            <v>... </v>
          </cell>
          <cell r="D37" t="str">
            <v>... </v>
          </cell>
          <cell r="E37" t="str">
            <v>... </v>
          </cell>
          <cell r="F37" t="str">
            <v>...  </v>
          </cell>
          <cell r="G37" t="str">
            <v>...  </v>
          </cell>
          <cell r="H37" t="str">
            <v>... </v>
          </cell>
          <cell r="K37" t="str">
            <v>... </v>
          </cell>
          <cell r="L37" t="str">
            <v>... </v>
          </cell>
          <cell r="M37" t="str">
            <v>... </v>
          </cell>
          <cell r="N37" t="str">
            <v>... </v>
          </cell>
          <cell r="Q37" t="str">
            <v>... </v>
          </cell>
          <cell r="R37" t="str">
            <v>?</v>
          </cell>
          <cell r="T37" t="e">
            <v>#REF!</v>
          </cell>
          <cell r="Y37" t="str">
            <v>10)</v>
          </cell>
        </row>
        <row r="39">
          <cell r="I39">
            <v>2136.9417999999996</v>
          </cell>
        </row>
        <row r="40">
          <cell r="I40">
            <v>2651.9352486344778</v>
          </cell>
        </row>
        <row r="41">
          <cell r="I41">
            <v>3528.35</v>
          </cell>
        </row>
        <row r="42">
          <cell r="I42">
            <v>4042.6</v>
          </cell>
        </row>
        <row r="43">
          <cell r="I43">
            <v>4018.6063966902748</v>
          </cell>
        </row>
        <row r="44">
          <cell r="I44">
            <v>3994.7552000000001</v>
          </cell>
        </row>
        <row r="45">
          <cell r="I45">
            <v>4285.3183278500646</v>
          </cell>
        </row>
        <row r="46">
          <cell r="I46">
            <v>4597.0158999999994</v>
          </cell>
        </row>
        <row r="47">
          <cell r="I47">
            <v>5466.7713082800001</v>
          </cell>
        </row>
        <row r="48">
          <cell r="I48">
            <v>7346.55</v>
          </cell>
        </row>
        <row r="49">
          <cell r="I49">
            <v>7300</v>
          </cell>
        </row>
        <row r="50">
          <cell r="I50">
            <v>10103.1</v>
          </cell>
        </row>
        <row r="51">
          <cell r="I51">
            <v>11200.088573542027</v>
          </cell>
        </row>
        <row r="52">
          <cell r="I52">
            <v>14130</v>
          </cell>
        </row>
        <row r="53">
          <cell r="I53">
            <v>16400</v>
          </cell>
        </row>
        <row r="54">
          <cell r="I54">
            <v>15407.099999999999</v>
          </cell>
        </row>
        <row r="55">
          <cell r="I55">
            <v>16000</v>
          </cell>
        </row>
        <row r="106">
          <cell r="I106" t="str">
            <v>zufliessen-</v>
          </cell>
        </row>
        <row r="107">
          <cell r="I107" t="str">
            <v>de</v>
          </cell>
        </row>
        <row r="108">
          <cell r="I108" t="str">
            <v>Freizü-</v>
          </cell>
        </row>
        <row r="109">
          <cell r="I109" t="str">
            <v>gigkeits-</v>
          </cell>
        </row>
        <row r="110">
          <cell r="I110" t="str">
            <v>leistungen</v>
          </cell>
        </row>
        <row r="111">
          <cell r="I111" t="str">
            <v>FZL 3)</v>
          </cell>
        </row>
        <row r="113">
          <cell r="I113">
            <v>0.24099554261818379</v>
          </cell>
        </row>
        <row r="114">
          <cell r="I114">
            <v>0.33048120304475814</v>
          </cell>
        </row>
        <row r="115">
          <cell r="I115">
            <v>0.14574801252710201</v>
          </cell>
        </row>
        <row r="116">
          <cell r="I116">
            <v>-5.9351910428252497E-3</v>
          </cell>
        </row>
        <row r="117">
          <cell r="I117">
            <v>-5.9351910428248056E-3</v>
          </cell>
        </row>
        <row r="118">
          <cell r="I118">
            <v>7.273615360712582E-2</v>
          </cell>
        </row>
        <row r="119">
          <cell r="I119">
            <v>7.2736153607126042E-2</v>
          </cell>
        </row>
        <row r="120">
          <cell r="I120">
            <v>0.18920000000000026</v>
          </cell>
        </row>
        <row r="121">
          <cell r="I121">
            <v>0.34385537380590203</v>
          </cell>
        </row>
        <row r="122">
          <cell r="I122">
            <v>0.10635333541483072</v>
          </cell>
        </row>
        <row r="123">
          <cell r="I123">
            <v>2.2331414192577568</v>
          </cell>
        </row>
      </sheetData>
      <sheetData sheetId="8">
        <row r="1">
          <cell r="A1" t="str">
            <v>BV 1.3 Finanzen der Beruflichen Vorsorge BV, in Millionen Franken</v>
          </cell>
          <cell r="E1" t="str">
            <v>Diese Daten stammen aus dem Arbeitsblatt "SVS 2000 erweitert" vom BFS, Grundlage für SVS 2002</v>
          </cell>
        </row>
        <row r="2">
          <cell r="E2" t="str">
            <v>2000prov.</v>
          </cell>
        </row>
        <row r="3">
          <cell r="E3">
            <v>50336</v>
          </cell>
        </row>
        <row r="4">
          <cell r="E4">
            <v>25734</v>
          </cell>
        </row>
        <row r="5">
          <cell r="E5">
            <v>10296</v>
          </cell>
        </row>
        <row r="6">
          <cell r="E6">
            <v>15438</v>
          </cell>
        </row>
        <row r="7">
          <cell r="E7">
            <v>16600</v>
          </cell>
        </row>
        <row r="8">
          <cell r="E8">
            <v>3652</v>
          </cell>
        </row>
        <row r="9">
          <cell r="E9">
            <v>2490</v>
          </cell>
        </row>
        <row r="10">
          <cell r="E10">
            <v>1162</v>
          </cell>
        </row>
        <row r="11">
          <cell r="E11">
            <v>4350</v>
          </cell>
        </row>
        <row r="12">
          <cell r="E12">
            <v>-1972</v>
          </cell>
        </row>
        <row r="13">
          <cell r="E13">
            <v>48364</v>
          </cell>
        </row>
        <row r="14">
          <cell r="E14">
            <v>32864</v>
          </cell>
        </row>
        <row r="15">
          <cell r="E15">
            <v>20100</v>
          </cell>
        </row>
        <row r="16">
          <cell r="E16">
            <v>16300</v>
          </cell>
        </row>
        <row r="17">
          <cell r="E17">
            <v>3800</v>
          </cell>
        </row>
        <row r="18">
          <cell r="E18">
            <v>6290</v>
          </cell>
        </row>
        <row r="19">
          <cell r="E19">
            <v>2550</v>
          </cell>
        </row>
        <row r="20">
          <cell r="E20">
            <v>3740</v>
          </cell>
        </row>
        <row r="21">
          <cell r="E21">
            <v>17850</v>
          </cell>
        </row>
        <row r="22">
          <cell r="E22">
            <v>14110</v>
          </cell>
        </row>
        <row r="23">
          <cell r="E23">
            <v>4100</v>
          </cell>
        </row>
        <row r="24">
          <cell r="E24">
            <v>1300</v>
          </cell>
        </row>
        <row r="25">
          <cell r="E25">
            <v>1074</v>
          </cell>
        </row>
        <row r="26">
          <cell r="E26">
            <v>15500</v>
          </cell>
        </row>
        <row r="27">
          <cell r="E27">
            <v>15500</v>
          </cell>
        </row>
        <row r="29">
          <cell r="E29">
            <v>474300</v>
          </cell>
        </row>
        <row r="31">
          <cell r="E31">
            <v>17472</v>
          </cell>
        </row>
        <row r="32">
          <cell r="E32">
            <v>15500</v>
          </cell>
        </row>
      </sheetData>
      <sheetData sheetId="9"/>
      <sheetData sheetId="10"/>
      <sheetData sheetId="11"/>
      <sheetData sheetId="12">
        <row r="6">
          <cell r="C6">
            <v>23276.510200000001</v>
          </cell>
        </row>
      </sheetData>
      <sheetData sheetId="13">
        <row r="6">
          <cell r="C6">
            <v>23276.510200000001</v>
          </cell>
        </row>
      </sheetData>
      <sheetData sheetId="14">
        <row r="59">
          <cell r="A59" t="str">
            <v>AVS / AHV</v>
          </cell>
        </row>
      </sheetData>
      <sheetData sheetId="15">
        <row r="59">
          <cell r="A59" t="str">
            <v>AVS / AHV</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15.2 98Daten 9.3.98"/>
      <sheetName val="T 15.2 98Daten 9.2.98"/>
      <sheetName val="T 15.2 97Daten 18.6."/>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 Einleitungsseite"/>
      <sheetName val="Faltprospekt"/>
      <sheetName val="ATSG Einleitungsseite A5"/>
      <sheetName val="Legende Grafik 2"/>
    </sheetNames>
    <sheetDataSet>
      <sheetData sheetId="0">
        <row r="102">
          <cell r="AA102">
            <v>417.79983986000002</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J124">
            <v>30737.43956550003</v>
          </cell>
          <cell r="CK124">
            <v>30737.43956550003</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J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J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J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J130">
            <v>1721.1272750599687</v>
          </cell>
          <cell r="CK130">
            <v>1721.1272750599687</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J131">
            <v>1418.4603376124999</v>
          </cell>
          <cell r="IP131">
            <v>28075.068206775893</v>
          </cell>
        </row>
        <row r="132">
          <cell r="A132" t="str">
            <v>Allocation de veuve</v>
          </cell>
          <cell r="C132" t="str">
            <v>Lump sum allowance for widows</v>
          </cell>
          <cell r="G132" t="str">
            <v>Witwenabfindung</v>
          </cell>
          <cell r="K132">
            <v>4.2</v>
          </cell>
          <cell r="L132" t="str">
            <v>-</v>
          </cell>
          <cell r="CJ132">
            <v>0</v>
          </cell>
          <cell r="IP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J133">
            <v>300.64572793318871</v>
          </cell>
          <cell r="IP133">
            <v>7377.3365308563207</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J134">
            <v>2.0212095142800854</v>
          </cell>
          <cell r="IP134">
            <v>206.6904261403746</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J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J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J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J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J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J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J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J146">
            <v>7.081478378378378E-2</v>
          </cell>
        </row>
      </sheetData>
      <sheetData sheetId="1">
        <row r="3">
          <cell r="AX3">
            <v>24788.181408490003</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CHSS-Statistikseiten"/>
      <sheetName val="ATSG_2009"/>
      <sheetName val="ATSG_2008"/>
      <sheetName val="ATSG Einleitungsseite 2007"/>
      <sheetName val="ATSG Einleitungsseite"/>
      <sheetName val="ATSG Einleitungsseite_alt"/>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4">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AE8B-0E77-4347-A7A9-D10B70B7A690}">
  <sheetPr>
    <pageSetUpPr fitToPage="1"/>
  </sheetPr>
  <dimension ref="A1:AK63"/>
  <sheetViews>
    <sheetView tabSelected="1" zoomScaleNormal="100" zoomScaleSheetLayoutView="100" workbookViewId="0">
      <selection sqref="A1:B1"/>
    </sheetView>
  </sheetViews>
  <sheetFormatPr baseColWidth="10" defaultColWidth="12" defaultRowHeight="10.5"/>
  <cols>
    <col min="1" max="2" width="23.83203125" style="14" customWidth="1"/>
    <col min="3" max="3" width="24.5" style="14" customWidth="1"/>
    <col min="4" max="4" width="23.83203125" style="14" customWidth="1"/>
    <col min="5" max="20" width="12.83203125" style="14" customWidth="1"/>
    <col min="21" max="22" width="12.83203125" style="14" customWidth="1" collapsed="1"/>
    <col min="23" max="23" width="12.83203125" style="14" customWidth="1"/>
    <col min="24" max="25" width="12.83203125" style="14" hidden="1" customWidth="1"/>
    <col min="26" max="27" width="12.83203125" style="14" hidden="1" customWidth="1" collapsed="1"/>
    <col min="28" max="28" width="12.83203125" style="14" customWidth="1" collapsed="1"/>
    <col min="29" max="32" width="12.83203125" style="14" hidden="1" customWidth="1"/>
    <col min="33" max="33" width="12.83203125" style="14" customWidth="1" collapsed="1"/>
    <col min="34" max="38" width="12.83203125" style="14" customWidth="1"/>
    <col min="39" max="39" width="12.1640625" style="14" bestFit="1" customWidth="1"/>
    <col min="40" max="16384" width="12" style="14"/>
  </cols>
  <sheetData>
    <row r="1" spans="1:5" ht="58.9" customHeight="1">
      <c r="A1" s="84" t="s">
        <v>104</v>
      </c>
      <c r="B1" s="84"/>
      <c r="C1" s="84" t="s">
        <v>105</v>
      </c>
      <c r="D1" s="84"/>
      <c r="E1" s="99"/>
    </row>
    <row r="2" spans="1:5" ht="15.75" customHeight="1">
      <c r="A2" s="2"/>
      <c r="B2" s="3"/>
      <c r="C2" s="2"/>
      <c r="D2" s="3"/>
    </row>
    <row r="3" spans="1:5" ht="15.75" customHeight="1">
      <c r="A3" s="2"/>
      <c r="B3" s="3"/>
      <c r="C3" s="2"/>
      <c r="D3" s="3"/>
    </row>
    <row r="4" spans="1:5" ht="15.75" customHeight="1">
      <c r="A4" s="2"/>
      <c r="B4" s="3"/>
      <c r="C4" s="2"/>
      <c r="D4" s="3"/>
    </row>
    <row r="5" spans="1:5" ht="15.75" customHeight="1">
      <c r="A5" s="2"/>
      <c r="B5" s="3"/>
      <c r="C5" s="2"/>
      <c r="D5" s="3"/>
    </row>
    <row r="6" spans="1:5" ht="15.75" customHeight="1">
      <c r="A6" s="2"/>
      <c r="B6" s="3"/>
      <c r="C6" s="2"/>
      <c r="D6" s="3"/>
    </row>
    <row r="7" spans="1:5" ht="15.75" customHeight="1">
      <c r="A7" s="2"/>
      <c r="B7" s="3"/>
      <c r="C7" s="2"/>
      <c r="D7" s="3"/>
    </row>
    <row r="8" spans="1:5" ht="15.75" customHeight="1">
      <c r="A8" s="2"/>
      <c r="B8" s="3"/>
      <c r="C8" s="2"/>
      <c r="D8" s="3"/>
    </row>
    <row r="9" spans="1:5" ht="15.75" customHeight="1">
      <c r="A9" s="2"/>
      <c r="B9" s="3"/>
      <c r="C9" s="2"/>
      <c r="D9" s="3"/>
    </row>
    <row r="10" spans="1:5" ht="15.75" customHeight="1">
      <c r="A10" s="2"/>
      <c r="B10" s="3"/>
      <c r="C10" s="2"/>
      <c r="D10" s="3"/>
    </row>
    <row r="11" spans="1:5" ht="15.75" customHeight="1">
      <c r="A11" s="2"/>
      <c r="B11" s="3"/>
      <c r="C11" s="2"/>
      <c r="D11" s="3"/>
    </row>
    <row r="12" spans="1:5" ht="15.75" customHeight="1">
      <c r="A12" s="2"/>
      <c r="B12" s="3"/>
      <c r="C12" s="2"/>
      <c r="D12" s="3"/>
    </row>
    <row r="13" spans="1:5" ht="15.75" customHeight="1">
      <c r="A13" s="2"/>
      <c r="B13" s="3"/>
      <c r="C13" s="2"/>
      <c r="D13" s="3"/>
    </row>
    <row r="14" spans="1:5" ht="15.75" customHeight="1">
      <c r="A14" s="2"/>
      <c r="B14" s="3"/>
      <c r="C14" s="2"/>
      <c r="D14" s="3"/>
    </row>
    <row r="15" spans="1:5" ht="15.75" customHeight="1">
      <c r="A15" s="2"/>
      <c r="B15" s="3"/>
      <c r="C15" s="2"/>
      <c r="D15" s="3"/>
    </row>
    <row r="16" spans="1:5" ht="15.75" customHeight="1">
      <c r="A16" s="2"/>
      <c r="B16" s="3"/>
      <c r="C16" s="2"/>
      <c r="D16" s="3"/>
    </row>
    <row r="17" spans="1:4" ht="15.75" customHeight="1">
      <c r="A17" s="2"/>
      <c r="B17" s="3"/>
      <c r="C17" s="2"/>
      <c r="D17" s="3"/>
    </row>
    <row r="18" spans="1:4" ht="15.75" customHeight="1">
      <c r="A18" s="2"/>
      <c r="B18" s="3"/>
      <c r="C18" s="2"/>
      <c r="D18" s="3"/>
    </row>
    <row r="19" spans="1:4" ht="54" customHeight="1">
      <c r="A19" s="84" t="s">
        <v>106</v>
      </c>
      <c r="B19" s="84"/>
      <c r="C19" s="84" t="s">
        <v>107</v>
      </c>
      <c r="D19" s="84"/>
    </row>
    <row r="20" spans="1:4" ht="15.75" customHeight="1">
      <c r="A20" s="2"/>
      <c r="B20" s="3"/>
      <c r="C20" s="2"/>
      <c r="D20" s="3"/>
    </row>
    <row r="21" spans="1:4" ht="15.75" customHeight="1">
      <c r="A21" s="2"/>
      <c r="B21" s="3"/>
      <c r="C21" s="2"/>
      <c r="D21" s="3"/>
    </row>
    <row r="22" spans="1:4" ht="15.75" customHeight="1">
      <c r="A22" s="2"/>
      <c r="B22" s="3"/>
      <c r="C22" s="2"/>
      <c r="D22" s="3"/>
    </row>
    <row r="23" spans="1:4" ht="15.75" customHeight="1">
      <c r="A23" s="2"/>
      <c r="B23" s="2"/>
      <c r="C23" s="2"/>
      <c r="D23" s="2"/>
    </row>
    <row r="24" spans="1:4" ht="15.75" customHeight="1">
      <c r="A24" s="2"/>
      <c r="B24" s="2"/>
      <c r="C24" s="2"/>
      <c r="D24" s="2"/>
    </row>
    <row r="25" spans="1:4" ht="15.75" customHeight="1">
      <c r="A25" s="2"/>
      <c r="B25" s="2"/>
      <c r="C25" s="2"/>
      <c r="D25" s="2"/>
    </row>
    <row r="26" spans="1:4" ht="15.75" customHeight="1">
      <c r="A26" s="2"/>
      <c r="B26" s="2"/>
      <c r="C26" s="2"/>
      <c r="D26" s="2"/>
    </row>
    <row r="27" spans="1:4" ht="15.75" customHeight="1">
      <c r="A27" s="2"/>
      <c r="B27" s="2"/>
      <c r="C27" s="2"/>
      <c r="D27" s="2"/>
    </row>
    <row r="28" spans="1:4" ht="15.75" customHeight="1">
      <c r="A28" s="2"/>
      <c r="B28" s="2"/>
      <c r="C28" s="2"/>
      <c r="D28" s="2"/>
    </row>
    <row r="29" spans="1:4" ht="15.75" customHeight="1">
      <c r="A29" s="2"/>
      <c r="B29" s="2"/>
      <c r="C29" s="2"/>
      <c r="D29" s="2"/>
    </row>
    <row r="30" spans="1:4" ht="15.75" customHeight="1">
      <c r="A30" s="2"/>
      <c r="B30" s="2"/>
      <c r="C30" s="2"/>
      <c r="D30" s="2"/>
    </row>
    <row r="31" spans="1:4" ht="15.75" customHeight="1">
      <c r="A31" s="2"/>
      <c r="B31" s="2"/>
      <c r="C31" s="2"/>
      <c r="D31" s="2"/>
    </row>
    <row r="32" spans="1:4" ht="15.75" customHeight="1">
      <c r="A32" s="2"/>
      <c r="B32" s="2"/>
      <c r="C32" s="2"/>
      <c r="D32" s="2"/>
    </row>
    <row r="33" spans="1:37" ht="15.75" customHeight="1">
      <c r="A33" s="2"/>
      <c r="B33" s="2"/>
      <c r="C33" s="2"/>
      <c r="D33" s="2"/>
    </row>
    <row r="34" spans="1:37" ht="15.75" customHeight="1">
      <c r="A34" s="2"/>
      <c r="B34" s="2"/>
      <c r="C34" s="2"/>
      <c r="D34" s="2"/>
    </row>
    <row r="35" spans="1:37" ht="15.75" customHeight="1">
      <c r="A35" s="2"/>
      <c r="B35" s="2"/>
      <c r="C35" s="2"/>
      <c r="D35" s="2"/>
    </row>
    <row r="38" spans="1:37">
      <c r="E38" s="14" t="s">
        <v>103</v>
      </c>
    </row>
    <row r="39" spans="1:37" ht="18">
      <c r="A39" s="1"/>
      <c r="B39" s="1"/>
      <c r="C39" s="1"/>
      <c r="D39" s="1"/>
      <c r="E39" s="7">
        <v>1992</v>
      </c>
      <c r="F39" s="7">
        <v>1993</v>
      </c>
      <c r="G39" s="7">
        <v>1994</v>
      </c>
      <c r="H39" s="7">
        <v>1995</v>
      </c>
      <c r="I39" s="7">
        <v>1996</v>
      </c>
      <c r="J39" s="7">
        <v>1997</v>
      </c>
      <c r="K39" s="7">
        <v>1998</v>
      </c>
      <c r="L39" s="7">
        <v>1999</v>
      </c>
      <c r="M39" s="7">
        <v>2000</v>
      </c>
      <c r="N39" s="7">
        <v>2001</v>
      </c>
      <c r="O39" s="7">
        <v>2002</v>
      </c>
      <c r="P39" s="7">
        <v>2003</v>
      </c>
      <c r="Q39" s="7">
        <v>2004</v>
      </c>
      <c r="R39" s="7">
        <v>2005</v>
      </c>
      <c r="S39" s="7">
        <v>2006</v>
      </c>
      <c r="T39" s="7">
        <v>2007</v>
      </c>
      <c r="U39" s="7">
        <v>2008</v>
      </c>
      <c r="V39" s="7">
        <v>2009</v>
      </c>
      <c r="W39" s="7">
        <v>2010</v>
      </c>
      <c r="X39" s="7">
        <v>2011</v>
      </c>
      <c r="Y39" s="7">
        <v>2012</v>
      </c>
      <c r="Z39" s="7">
        <v>2013</v>
      </c>
      <c r="AA39" s="7">
        <v>2014</v>
      </c>
      <c r="AB39" s="7">
        <v>2015</v>
      </c>
      <c r="AC39" s="7">
        <v>2016</v>
      </c>
      <c r="AD39" s="7">
        <v>2017</v>
      </c>
      <c r="AE39" s="7">
        <v>2018</v>
      </c>
      <c r="AF39" s="7">
        <v>2019</v>
      </c>
      <c r="AG39" s="7">
        <v>2020</v>
      </c>
      <c r="AH39" s="7">
        <v>2021</v>
      </c>
      <c r="AI39" s="7">
        <v>2022</v>
      </c>
      <c r="AJ39" s="9"/>
      <c r="AK39" s="9"/>
    </row>
    <row r="40" spans="1:37" ht="26.25" customHeight="1">
      <c r="A40" s="85" t="s">
        <v>4</v>
      </c>
      <c r="B40" s="86"/>
      <c r="C40" s="85" t="s">
        <v>3</v>
      </c>
      <c r="D40" s="86"/>
      <c r="E40" s="8">
        <f>IF(BV_PP_3.3!AA4=" ",,BV_PP_3.3!AA4)</f>
        <v>13689</v>
      </c>
      <c r="F40" s="8">
        <f>IF(BV_PP_3.3!AB4=" ",,BV_PP_3.3!AB4)</f>
        <v>13263.383391880068</v>
      </c>
      <c r="G40" s="8">
        <f>IF(BV_PP_3.3!AC4=" ",,BV_PP_3.3!AC4)</f>
        <v>12851</v>
      </c>
      <c r="H40" s="8">
        <f>IF(BV_PP_3.3!AD4=" ",,BV_PP_3.3!AD4)</f>
        <v>12200</v>
      </c>
      <c r="I40" s="8">
        <f>IF(BV_PP_3.3!AE4=" ",,BV_PP_3.3!AE4)</f>
        <v>11513</v>
      </c>
      <c r="J40" s="8">
        <f>IF(BV_PP_3.3!AF4=" ",,BV_PP_3.3!AF4)</f>
        <v>6619.5527039219205</v>
      </c>
      <c r="K40" s="8">
        <f>IF(BV_PP_3.3!AG4=" ",,BV_PP_3.3!AG4)</f>
        <v>3806</v>
      </c>
      <c r="L40" s="8">
        <f>IF(BV_PP_3.3!AH4=" ",,BV_PP_3.3!AH4)</f>
        <v>3612</v>
      </c>
      <c r="M40" s="8">
        <f>IF(BV_PP_3.3!AI4=" ",,BV_PP_3.3!AI4)</f>
        <v>3418</v>
      </c>
      <c r="N40" s="8">
        <f>IF(BV_PP_3.3!AJ4=" ",,BV_PP_3.3!AJ4)</f>
        <v>3294</v>
      </c>
      <c r="O40" s="8">
        <f>IF(BV_PP_3.3!AK4=" ",,BV_PP_3.3!AK4)</f>
        <v>3170</v>
      </c>
      <c r="P40" s="8">
        <f>IF(BV_PP_3.3!AL4=" ",,BV_PP_3.3!AL4)</f>
        <v>3052.5</v>
      </c>
      <c r="Q40" s="8">
        <f>IF(BV_PP_3.3!AM4=" ",,BV_PP_3.3!AM4)</f>
        <v>2935</v>
      </c>
      <c r="R40" s="8">
        <f>IF(BV_PP_3.3!AN4=" ",,BV_PP_3.3!AN4)</f>
        <v>2770</v>
      </c>
      <c r="S40" s="8">
        <f>IF(BV_PP_3.3!AO4=" ",,BV_PP_3.3!AO4)</f>
        <v>2668</v>
      </c>
      <c r="T40" s="8">
        <f>IF(BV_PP_3.3!AP4=" ",,BV_PP_3.3!AP4)</f>
        <v>2543</v>
      </c>
      <c r="U40" s="8">
        <f>IF(BV_PP_3.3!AQ4=" ",,BV_PP_3.3!AQ4)</f>
        <v>2435</v>
      </c>
      <c r="V40" s="8">
        <f>IF(BV_PP_3.3!AR4=" ",,BV_PP_3.3!AR4)</f>
        <v>2351</v>
      </c>
      <c r="W40" s="8">
        <f>IF(BV_PP_3.3!AS4=" ",,BV_PP_3.3!AS4)</f>
        <v>2265</v>
      </c>
      <c r="X40" s="8">
        <f>IF(BV_PP_3.3!AT4=" ",,BV_PP_3.3!AT4)</f>
        <v>2191</v>
      </c>
      <c r="Y40" s="8">
        <f>IF(BV_PP_3.3!AU4=" ",,BV_PP_3.3!AU4)</f>
        <v>2073</v>
      </c>
      <c r="Z40" s="8">
        <f>IF(BV_PP_3.3!AV4=" ",,BV_PP_3.3!AV4)</f>
        <v>1957</v>
      </c>
      <c r="AA40" s="8">
        <f>IF(BV_PP_3.3!AW4=" ",,BV_PP_3.3!AW4)</f>
        <v>1866</v>
      </c>
      <c r="AB40" s="8">
        <f>IF(BV_PP_3.3!AX4=" ",,BV_PP_3.3!AX4)</f>
        <v>1782</v>
      </c>
      <c r="AC40" s="8">
        <f>IF(BV_PP_3.3!AY4=" ",,BV_PP_3.3!AY4)</f>
        <v>1713</v>
      </c>
      <c r="AD40" s="8">
        <f>IF(BV_PP_3.3!AZ4=" ",,BV_PP_3.3!AZ4)</f>
        <v>1643</v>
      </c>
      <c r="AE40" s="8">
        <f>IF(BV_PP_3.3!BA4=" ",,BV_PP_3.3!BA4)</f>
        <v>1562</v>
      </c>
      <c r="AF40" s="8">
        <f>IF(BV_PP_3.3!BB4=" ",,BV_PP_3.3!BB4)</f>
        <v>1491</v>
      </c>
      <c r="AG40" s="8">
        <f>IF(BV_PP_3.3!BC4=" ",,BV_PP_3.3!BC4)</f>
        <v>1434</v>
      </c>
      <c r="AH40" s="8">
        <f>IF(BV_PP_3.3!BD4=" ",,BV_PP_3.3!BD4)</f>
        <v>1389</v>
      </c>
      <c r="AI40" s="8">
        <f>IF(BV_PP_3.3!BE4=" ",,BV_PP_3.3!BE4)</f>
        <v>1353</v>
      </c>
      <c r="AJ40" s="19"/>
      <c r="AK40" s="19"/>
    </row>
    <row r="41" spans="1:37" ht="12.75">
      <c r="A41" s="87" t="s">
        <v>12</v>
      </c>
      <c r="B41" s="88"/>
      <c r="C41" s="87" t="s">
        <v>5</v>
      </c>
      <c r="D41" s="88"/>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ht="12.75">
      <c r="A42" s="82" t="s">
        <v>13</v>
      </c>
      <c r="B42" s="83"/>
      <c r="C42" s="82" t="s">
        <v>0</v>
      </c>
      <c r="D42" s="81"/>
      <c r="E42" s="19">
        <f>BV_PP_3.3!AA15</f>
        <v>312325</v>
      </c>
      <c r="F42" s="19">
        <f>(BV_PP_3.3!AA15+BV_PP_3.3!AC15)/2</f>
        <v>320058.5</v>
      </c>
      <c r="G42" s="19">
        <f>BV_PP_3.3!AC15</f>
        <v>327792</v>
      </c>
      <c r="H42" s="19">
        <f>(BV_PP_3.3!AC15+BV_PP_3.3!AE15)/2</f>
        <v>340185.5</v>
      </c>
      <c r="I42" s="19">
        <f>BV_PP_3.3!AE15</f>
        <v>352579</v>
      </c>
      <c r="J42" s="19">
        <f>(BV_PP_3.3!AE15+BV_PP_3.3!AG15)/2</f>
        <v>365830</v>
      </c>
      <c r="K42" s="19">
        <f>BV_PP_3.3!AG15</f>
        <v>379081</v>
      </c>
      <c r="L42" s="19">
        <f>(BV_PP_3.3!AG15+BV_PP_3.3!AI15)/2</f>
        <v>396080.5</v>
      </c>
      <c r="M42" s="19">
        <f>BV_PP_3.3!AI15</f>
        <v>413080</v>
      </c>
      <c r="N42" s="19">
        <f>(BV_PP_3.3!AI15+BV_PP_3.3!AK15)/2</f>
        <v>425192</v>
      </c>
      <c r="O42" s="19">
        <f>BV_PP_3.3!AK15</f>
        <v>437304</v>
      </c>
      <c r="P42" s="19">
        <f>(BV_PP_3.3!AK15+BV_PP_3.3!AM15)/2</f>
        <v>455437</v>
      </c>
      <c r="Q42" s="19">
        <f>BV_PP_3.3!AM15</f>
        <v>473570</v>
      </c>
      <c r="R42" s="19">
        <f>BV_PP_3.3!AN15</f>
        <v>488218</v>
      </c>
      <c r="S42" s="19">
        <f>BV_PP_3.3!AO15</f>
        <v>507256</v>
      </c>
      <c r="T42" s="19">
        <f>BV_PP_3.3!AP15</f>
        <v>528866</v>
      </c>
      <c r="U42" s="19">
        <f>BV_PP_3.3!AQ15</f>
        <v>553378</v>
      </c>
      <c r="V42" s="19">
        <f>BV_PP_3.3!AR15</f>
        <v>577165</v>
      </c>
      <c r="W42" s="19">
        <f>BV_PP_3.3!AS15</f>
        <v>599856</v>
      </c>
      <c r="X42" s="19">
        <f>BV_PP_3.3!AT15</f>
        <v>621780</v>
      </c>
      <c r="Y42" s="19">
        <f>BV_PP_3.3!AU15</f>
        <v>645702</v>
      </c>
      <c r="Z42" s="19">
        <f>BV_PP_3.3!AV15</f>
        <v>670411</v>
      </c>
      <c r="AA42" s="19">
        <f>BV_PP_3.3!AW15</f>
        <v>696176</v>
      </c>
      <c r="AB42" s="19">
        <f>BV_PP_3.3!AX15</f>
        <v>720815</v>
      </c>
      <c r="AC42" s="19">
        <f>BV_PP_3.3!AY15</f>
        <v>744977</v>
      </c>
      <c r="AD42" s="19">
        <f>BV_PP_3.3!AZ15</f>
        <v>773299</v>
      </c>
      <c r="AE42" s="19">
        <f>BV_PP_3.3!BA15</f>
        <v>798554</v>
      </c>
      <c r="AF42" s="19">
        <f>BV_PP_3.3!BB15</f>
        <v>819887</v>
      </c>
      <c r="AG42" s="19">
        <f>BV_PP_3.3!BC15</f>
        <v>842357</v>
      </c>
      <c r="AH42" s="19">
        <f>BV_PP_3.3!BD15</f>
        <v>869722</v>
      </c>
      <c r="AI42" s="19">
        <f>BV_PP_3.3!BE15</f>
        <v>893888</v>
      </c>
      <c r="AJ42" s="19"/>
      <c r="AK42" s="19"/>
    </row>
    <row r="43" spans="1:37" ht="12.75">
      <c r="A43" s="11" t="s">
        <v>54</v>
      </c>
      <c r="B43" s="12" t="s">
        <v>14</v>
      </c>
      <c r="C43" s="11" t="s">
        <v>9</v>
      </c>
      <c r="D43" s="12" t="s">
        <v>11</v>
      </c>
      <c r="E43" s="13">
        <f>IF(BV_PP_3.3!AA17=" ",,BV_PP_3.3!AA17)</f>
        <v>20318.578403906187</v>
      </c>
      <c r="F43" s="13">
        <f>(E43+G43)/2</f>
        <v>21495.223986253397</v>
      </c>
      <c r="G43" s="13">
        <f>IF(BV_PP_3.3!AC17=" ",,BV_PP_3.3!AC17)</f>
        <v>22671.86956860061</v>
      </c>
      <c r="H43" s="13">
        <f>(G43+I43)/2</f>
        <v>23849.442395360522</v>
      </c>
      <c r="I43" s="13">
        <f>IF(BV_PP_3.3!AE17=" ",,BV_PP_3.3!AE17)</f>
        <v>25027.015222120433</v>
      </c>
      <c r="J43" s="13">
        <f>(I43+K43)/2</f>
        <v>26018.536879211351</v>
      </c>
      <c r="K43" s="13">
        <f>IF(BV_PP_3.3!AG17=" ",,BV_PP_3.3!AG17)</f>
        <v>27010.058536302269</v>
      </c>
      <c r="L43" s="13">
        <f>(K43+M43)/2</f>
        <v>27626.991115735138</v>
      </c>
      <c r="M43" s="13">
        <f>IF(BV_PP_3.3!AI17=" ",,BV_PP_3.3!AI17)</f>
        <v>28243.923695168007</v>
      </c>
      <c r="N43" s="13">
        <f>(M43+O43)/2</f>
        <v>28755.946444111818</v>
      </c>
      <c r="O43" s="13">
        <f>IF(BV_PP_3.3!AK17=" ",,BV_PP_3.3!AK17)</f>
        <v>29267.969193055633</v>
      </c>
      <c r="P43" s="13">
        <f>(O43+Q43)/2</f>
        <v>29352.90788136427</v>
      </c>
      <c r="Q43" s="13">
        <f>IF(BV_PP_3.3!AM17=" ",,BV_PP_3.3!AM17)</f>
        <v>29437.846569672911</v>
      </c>
      <c r="R43" s="13">
        <f>IF(BV_PP_3.3!AN17=" ",,BV_PP_3.3!AN17)</f>
        <v>30339.475398285191</v>
      </c>
      <c r="S43" s="13">
        <f>IF(BV_PP_3.3!AO17=" ",,BV_PP_3.3!AO17)</f>
        <v>30522.174207895026</v>
      </c>
      <c r="T43" s="13">
        <f>IF(BV_PP_3.3!AP17=" ",,BV_PP_3.3!AP17)</f>
        <v>30768.298586031244</v>
      </c>
      <c r="U43" s="13">
        <f>IF(BV_PP_3.3!AQ17=" ",,BV_PP_3.3!AQ17)</f>
        <v>30752.084470289745</v>
      </c>
      <c r="V43" s="13">
        <f>IF(BV_PP_3.3!AR17=" ",,BV_PP_3.3!AR17)</f>
        <v>30629.877071547999</v>
      </c>
      <c r="W43" s="13">
        <f>IF(BV_PP_3.3!AS17=" ",,BV_PP_3.3!AS17)</f>
        <v>30397.033621402468</v>
      </c>
      <c r="X43" s="13">
        <f>IF(BV_PP_3.3!AT17=" ",,BV_PP_3.3!AT17)</f>
        <v>30233.013284441444</v>
      </c>
      <c r="Y43" s="13">
        <f>IF(BV_PP_3.3!AU17=" ",,BV_PP_3.3!AU17)</f>
        <v>30057.997342427312</v>
      </c>
      <c r="Z43" s="13">
        <f>IF(BV_PP_3.3!AV17=" ",,BV_PP_3.3!AV17)</f>
        <v>29943.615185311697</v>
      </c>
      <c r="AA43" s="13">
        <f>IF(BV_PP_3.3!AW17=" ",,BV_PP_3.3!AW17)</f>
        <v>29783.204247201858</v>
      </c>
      <c r="AB43" s="13">
        <f>IF(BV_PP_3.3!AX17=" ",,BV_PP_3.3!AX17)</f>
        <v>29471.202735792125</v>
      </c>
      <c r="AC43" s="13">
        <f>IF(BV_PP_3.3!AY17=" ",,BV_PP_3.3!AY17)</f>
        <v>29451.130706048643</v>
      </c>
      <c r="AD43" s="13">
        <f>IF(BV_PP_3.3!AZ17=" ",,BV_PP_3.3!AZ17)</f>
        <v>29118.629404667536</v>
      </c>
      <c r="AE43" s="13">
        <f>IF(BV_PP_3.3!BA17=" ",,BV_PP_3.3!BA17)</f>
        <v>28947.073084600415</v>
      </c>
      <c r="AF43" s="13">
        <f>IF(BV_PP_3.3!BB17=" ",,BV_PP_3.3!BB17)</f>
        <v>28972.791372469619</v>
      </c>
      <c r="AG43" s="13">
        <f>IF(BV_PP_3.3!BC17=" ",,BV_PP_3.3!BC17)</f>
        <v>28617.765389258948</v>
      </c>
      <c r="AH43" s="13">
        <f>IF(BV_PP_3.3!BD17=" ",,BV_PP_3.3!BD17)</f>
        <v>28267.862604372433</v>
      </c>
      <c r="AI43" s="13">
        <f>IF(BV_PP_3.3!BE17=" ",,BV_PP_3.3!BE17)</f>
        <v>28235.742061645306</v>
      </c>
      <c r="AJ43" s="4"/>
      <c r="AK43" s="4"/>
    </row>
    <row r="44" spans="1:37" ht="12.75">
      <c r="A44" s="89" t="s">
        <v>15</v>
      </c>
      <c r="B44" s="90"/>
      <c r="C44" s="89" t="s">
        <v>7</v>
      </c>
      <c r="D44" s="90"/>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ht="12.75">
      <c r="A45" s="82" t="s">
        <v>13</v>
      </c>
      <c r="B45" s="83"/>
      <c r="C45" s="82" t="s">
        <v>0</v>
      </c>
      <c r="D45" s="81"/>
      <c r="E45" s="4">
        <f>BV_PP_3.3!AA28</f>
        <v>60597</v>
      </c>
      <c r="F45" s="19">
        <f>(BV_PP_3.3!AA28+BV_PP_3.3!AC28)/2</f>
        <v>65179</v>
      </c>
      <c r="G45" s="4">
        <f>BV_PP_3.3!AC28</f>
        <v>69761</v>
      </c>
      <c r="H45" s="19">
        <f>(BV_PP_3.3!AC28+BV_PP_3.3!AE28)/2</f>
        <v>74892</v>
      </c>
      <c r="I45" s="4">
        <f>BV_PP_3.3!AE28</f>
        <v>80023</v>
      </c>
      <c r="J45" s="19">
        <f>(BV_PP_3.3!AE28+BV_PP_3.3!AG28)/2</f>
        <v>86134.5</v>
      </c>
      <c r="K45" s="4">
        <f>BV_PP_3.3!AG28</f>
        <v>92246</v>
      </c>
      <c r="L45" s="19">
        <f>(BV_PP_3.3!AG28+BV_PP_3.3!AI28)/2</f>
        <v>97375</v>
      </c>
      <c r="M45" s="4">
        <f>BV_PP_3.3!AI28</f>
        <v>102504</v>
      </c>
      <c r="N45" s="19">
        <f>(BV_PP_3.3!AI28+BV_PP_3.3!AK28)/2</f>
        <v>110169.5</v>
      </c>
      <c r="O45" s="4">
        <f>BV_PP_3.3!AK28</f>
        <v>117835</v>
      </c>
      <c r="P45" s="19">
        <f>(BV_PP_3.3!AK28+BV_PP_3.3!AM28)/2</f>
        <v>124769.5</v>
      </c>
      <c r="Q45" s="4">
        <f>BV_PP_3.3!AM28</f>
        <v>131704</v>
      </c>
      <c r="R45" s="4">
        <f>BV_PP_3.3!AN28</f>
        <v>133371</v>
      </c>
      <c r="S45" s="4">
        <f>BV_PP_3.3!AO28</f>
        <v>134804</v>
      </c>
      <c r="T45" s="4">
        <f>BV_PP_3.3!AP28</f>
        <v>134620</v>
      </c>
      <c r="U45" s="4">
        <f>BV_PP_3.3!AQ28</f>
        <v>134217</v>
      </c>
      <c r="V45" s="4">
        <f>BV_PP_3.3!AR28</f>
        <v>133895</v>
      </c>
      <c r="W45" s="4">
        <f>BV_PP_3.3!AS28</f>
        <v>133163</v>
      </c>
      <c r="X45" s="4">
        <f>BV_PP_3.3!AT28</f>
        <v>132139</v>
      </c>
      <c r="Y45" s="4">
        <f>BV_PP_3.3!AU28</f>
        <v>131150</v>
      </c>
      <c r="Z45" s="4">
        <f>BV_PP_3.3!AV28</f>
        <v>131708</v>
      </c>
      <c r="AA45" s="4">
        <f>BV_PP_3.3!AW28</f>
        <v>128265</v>
      </c>
      <c r="AB45" s="4">
        <f>BV_PP_3.3!AX28</f>
        <v>120706</v>
      </c>
      <c r="AC45" s="4">
        <f>BV_PP_3.3!AY28</f>
        <v>119500</v>
      </c>
      <c r="AD45" s="4">
        <f>BV_PP_3.3!AZ28</f>
        <v>117286</v>
      </c>
      <c r="AE45" s="4">
        <f>BV_PP_3.3!BA28</f>
        <v>114534</v>
      </c>
      <c r="AF45" s="4">
        <f>BV_PP_3.3!BB28</f>
        <v>113029</v>
      </c>
      <c r="AG45" s="4">
        <f>BV_PP_3.3!BC28</f>
        <v>111975</v>
      </c>
      <c r="AH45" s="4">
        <f>BV_PP_3.3!BD28</f>
        <v>111883</v>
      </c>
      <c r="AI45" s="4">
        <f>BV_PP_3.3!BE28</f>
        <v>110559</v>
      </c>
      <c r="AJ45" s="4"/>
      <c r="AK45" s="4"/>
    </row>
    <row r="46" spans="1:37" ht="12.75">
      <c r="A46" s="11" t="s">
        <v>54</v>
      </c>
      <c r="B46" s="12" t="s">
        <v>14</v>
      </c>
      <c r="C46" s="11" t="s">
        <v>9</v>
      </c>
      <c r="D46" s="12" t="s">
        <v>11</v>
      </c>
      <c r="E46" s="13">
        <f>IF(BV_PP_3.3!AA30=" ",,BV_PP_3.3!AA30)</f>
        <v>13515.520570325263</v>
      </c>
      <c r="F46" s="13">
        <f>(E46+G46)/2</f>
        <v>14050.947124071332</v>
      </c>
      <c r="G46" s="13">
        <f>IF(BV_PP_3.3!AC30=" ",,BV_PP_3.3!AC30)</f>
        <v>14586.373677817401</v>
      </c>
      <c r="H46" s="13">
        <f>(G46+I46)/2</f>
        <v>14940.988096047273</v>
      </c>
      <c r="I46" s="13">
        <f>IF(BV_PP_3.3!AE30=" ",,BV_PP_3.3!AE30)</f>
        <v>15295.602514277145</v>
      </c>
      <c r="J46" s="13">
        <f>(I46+K46)/2</f>
        <v>16027.568401513396</v>
      </c>
      <c r="K46" s="13">
        <f>IF(BV_PP_3.3!AG30=" ",,BV_PP_3.3!AG30)</f>
        <v>16759.534288749648</v>
      </c>
      <c r="L46" s="13">
        <f>(K46+M46)/2</f>
        <v>16540.424289461844</v>
      </c>
      <c r="M46" s="13">
        <f>IF(BV_PP_3.3!AI30=" ",,BV_PP_3.3!AI30)</f>
        <v>16321.314290174041</v>
      </c>
      <c r="N46" s="13">
        <f>(M46+O46)/2</f>
        <v>16604.667838005083</v>
      </c>
      <c r="O46" s="13">
        <f>IF(BV_PP_3.3!AK30=" ",,BV_PP_3.3!AK30)</f>
        <v>16888.021385836128</v>
      </c>
      <c r="P46" s="13">
        <f>(O46+Q46)/2</f>
        <v>16772.637765748048</v>
      </c>
      <c r="Q46" s="13">
        <f>IF(BV_PP_3.3!AM30=" ",,BV_PP_3.3!AM30)</f>
        <v>16657.254145659965</v>
      </c>
      <c r="R46" s="13">
        <f>IF(BV_PP_3.3!AN30=" ",,BV_PP_3.3!AN30)</f>
        <v>16759.767865577975</v>
      </c>
      <c r="S46" s="13">
        <f>IF(BV_PP_3.3!AO30=" ",,BV_PP_3.3!AO30)</f>
        <v>16677.41313314145</v>
      </c>
      <c r="T46" s="13">
        <f>IF(BV_PP_3.3!AP30=" ",,BV_PP_3.3!AP30)</f>
        <v>16899.234883375426</v>
      </c>
      <c r="U46" s="13">
        <f>IF(BV_PP_3.3!AQ30=" ",,BV_PP_3.3!AQ30)</f>
        <v>16758.339107564614</v>
      </c>
      <c r="V46" s="13">
        <f>IF(BV_PP_3.3!AR30=" ",,BV_PP_3.3!AR30)</f>
        <v>16677.060383136039</v>
      </c>
      <c r="W46" s="13">
        <f>IF(BV_PP_3.3!AS30=" ",,BV_PP_3.3!AS30)</f>
        <v>16425.058011609832</v>
      </c>
      <c r="X46" s="13">
        <f>IF(BV_PP_3.3!AT30=" ",,BV_PP_3.3!AT30)</f>
        <v>16417.431643950687</v>
      </c>
      <c r="Y46" s="13">
        <f>IF(BV_PP_3.3!AU30=" ",,BV_PP_3.3!AU30)</f>
        <v>16431.193290125811</v>
      </c>
      <c r="Z46" s="13">
        <f>IF(BV_PP_3.3!AV30=" ",,BV_PP_3.3!AV30)</f>
        <v>15914.68247942418</v>
      </c>
      <c r="AA46" s="13">
        <f>IF(BV_PP_3.3!AW30=" ",,BV_PP_3.3!AW30)</f>
        <v>15959.178263750828</v>
      </c>
      <c r="AB46" s="13">
        <f>IF(BV_PP_3.3!AX30=" ",,BV_PP_3.3!AX30)</f>
        <v>16468.062896624859</v>
      </c>
      <c r="AC46" s="13">
        <f>IF(BV_PP_3.3!AY30=" ",,BV_PP_3.3!AY30)</f>
        <v>16585.004184100417</v>
      </c>
      <c r="AD46" s="13">
        <f>IF(BV_PP_3.3!AZ30=" ",,BV_PP_3.3!AZ30)</f>
        <v>16794.672850979656</v>
      </c>
      <c r="AE46" s="13">
        <f>IF(BV_PP_3.3!BA30=" ",,BV_PP_3.3!BA30)</f>
        <v>17012.459182426181</v>
      </c>
      <c r="AF46" s="13">
        <f>IF(BV_PP_3.3!BB30=" ",,BV_PP_3.3!BB30)</f>
        <v>17105.22963133355</v>
      </c>
      <c r="AG46" s="13">
        <f>IF(BV_PP_3.3!BC30=" ",,BV_PP_3.3!BC30)</f>
        <v>17273.418173699487</v>
      </c>
      <c r="AH46" s="13">
        <f>IF(BV_PP_3.3!BD30=" ",,BV_PP_3.3!BD30)</f>
        <v>17324.562265938526</v>
      </c>
      <c r="AI46" s="13">
        <f>IF(BV_PP_3.3!BE30=" ",,BV_PP_3.3!BE30)</f>
        <v>17593.954359210918</v>
      </c>
      <c r="AJ46" s="4"/>
      <c r="AK46" s="4"/>
    </row>
    <row r="47" spans="1:37" ht="18" customHeight="1">
      <c r="A47" s="89" t="s">
        <v>87</v>
      </c>
      <c r="B47" s="90"/>
      <c r="C47" s="89" t="s">
        <v>24</v>
      </c>
      <c r="D47" s="90"/>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33"/>
      <c r="AK47" s="4"/>
    </row>
    <row r="48" spans="1:37" ht="12.75" customHeight="1">
      <c r="A48" s="82" t="s">
        <v>13</v>
      </c>
      <c r="B48" s="83"/>
      <c r="C48" s="82" t="s">
        <v>0</v>
      </c>
      <c r="D48" s="81"/>
      <c r="E48" s="4">
        <f>BV_PP_3.3!AA41</f>
        <v>130710</v>
      </c>
      <c r="F48" s="4">
        <f>AVERAGE(E48,G48)</f>
        <v>130871</v>
      </c>
      <c r="G48" s="4">
        <f>BV_PP_3.3!AC41</f>
        <v>131032</v>
      </c>
      <c r="H48" s="4">
        <f>AVERAGE(G48,I48)</f>
        <v>133756</v>
      </c>
      <c r="I48" s="4">
        <f>BV_PP_3.3!AE41</f>
        <v>136480</v>
      </c>
      <c r="J48" s="4">
        <f>AVERAGE(I48,K48)</f>
        <v>139322</v>
      </c>
      <c r="K48" s="4">
        <f>BV_PP_3.3!AG41</f>
        <v>142164</v>
      </c>
      <c r="L48" s="4">
        <f>AVERAGE(K48,M48)</f>
        <v>146104</v>
      </c>
      <c r="M48" s="4">
        <f>BV_PP_3.3!AI41</f>
        <v>150044</v>
      </c>
      <c r="N48" s="4">
        <f>AVERAGE(M48,O48)</f>
        <v>152324</v>
      </c>
      <c r="O48" s="4">
        <f>BV_PP_3.3!AK41</f>
        <v>154604</v>
      </c>
      <c r="P48" s="4">
        <f>AVERAGE(O48,Q48)</f>
        <v>157800.5</v>
      </c>
      <c r="Q48" s="4">
        <f>BV_PP_3.3!AM41</f>
        <v>160997</v>
      </c>
      <c r="R48" s="4">
        <f>BV_PP_3.3!AN41</f>
        <v>163634</v>
      </c>
      <c r="S48" s="4">
        <f>BV_PP_3.3!AO41</f>
        <v>166104</v>
      </c>
      <c r="T48" s="4">
        <f>BV_PP_3.3!AP41</f>
        <v>168510</v>
      </c>
      <c r="U48" s="4">
        <f>BV_PP_3.3!AQ41</f>
        <v>171383</v>
      </c>
      <c r="V48" s="4">
        <f>BV_PP_3.3!AR41</f>
        <v>174016</v>
      </c>
      <c r="W48" s="4">
        <f>BV_PP_3.3!AS41</f>
        <v>177311</v>
      </c>
      <c r="X48" s="4">
        <f>BV_PP_3.3!AT41</f>
        <v>179991</v>
      </c>
      <c r="Y48" s="4">
        <f>BV_PP_3.3!AU41</f>
        <v>182339</v>
      </c>
      <c r="Z48" s="4">
        <f>BV_PP_3.3!AV41</f>
        <v>184499</v>
      </c>
      <c r="AA48" s="4">
        <f>BV_PP_3.3!AW41</f>
        <v>185096</v>
      </c>
      <c r="AB48" s="4">
        <f>BV_PP_3.3!AX41</f>
        <v>186484</v>
      </c>
      <c r="AC48" s="4">
        <f>BV_PP_3.3!AY41</f>
        <v>188012</v>
      </c>
      <c r="AD48" s="4">
        <f>BV_PP_3.3!AZ41</f>
        <v>189571</v>
      </c>
      <c r="AE48" s="4">
        <f>BV_PP_3.3!BA41</f>
        <v>191046</v>
      </c>
      <c r="AF48" s="4">
        <f>BV_PP_3.3!BB41</f>
        <v>190604</v>
      </c>
      <c r="AG48" s="4">
        <f>BV_PP_3.3!BC41</f>
        <v>194113</v>
      </c>
      <c r="AH48" s="4">
        <f>BV_PP_3.3!BD41</f>
        <v>192806</v>
      </c>
      <c r="AI48" s="4">
        <f>BV_PP_3.3!BE41</f>
        <v>194771</v>
      </c>
      <c r="AJ48" s="4"/>
      <c r="AK48" s="4"/>
    </row>
    <row r="49" spans="1:37" ht="12.75">
      <c r="A49" s="11" t="s">
        <v>54</v>
      </c>
      <c r="B49" s="12" t="s">
        <v>14</v>
      </c>
      <c r="C49" s="11" t="s">
        <v>9</v>
      </c>
      <c r="D49" s="12" t="s">
        <v>11</v>
      </c>
      <c r="E49" s="13">
        <f>IF(BV_PP_3.3!AA43=" ",,BV_PP_3.3!AA43)</f>
        <v>11697.651289113304</v>
      </c>
      <c r="F49" s="13">
        <f>(E49+G49)/2</f>
        <v>12365.232409166481</v>
      </c>
      <c r="G49" s="13">
        <f>IF(BV_PP_3.3!AC43=" ",,BV_PP_3.3!AC43)</f>
        <v>13032.81352921966</v>
      </c>
      <c r="H49" s="13">
        <f>(G49+I49)/2</f>
        <v>13568.722122171377</v>
      </c>
      <c r="I49" s="13">
        <f>IF(BV_PP_3.3!AE43=" ",,BV_PP_3.3!AE43)</f>
        <v>14104.630715123096</v>
      </c>
      <c r="J49" s="13">
        <f>(I49+K49)/2</f>
        <v>14599.936414931908</v>
      </c>
      <c r="K49" s="13">
        <f>IF(BV_PP_3.3!AG43=" ",,BV_PP_3.3!AG43)</f>
        <v>15095.242114740722</v>
      </c>
      <c r="L49" s="13">
        <f>(K49+M49)/2</f>
        <v>15425.310268535086</v>
      </c>
      <c r="M49" s="13">
        <f>IF(BV_PP_3.3!AI43=" ",,BV_PP_3.3!AI43)</f>
        <v>15755.37842232945</v>
      </c>
      <c r="N49" s="13">
        <f>(M49+O49)/2</f>
        <v>16208.650893915494</v>
      </c>
      <c r="O49" s="13">
        <f>IF(BV_PP_3.3!AK43=" ",,BV_PP_3.3!AK43)</f>
        <v>16661.923365501538</v>
      </c>
      <c r="P49" s="13">
        <f>(O49+Q49)/2</f>
        <v>16893.587073285998</v>
      </c>
      <c r="Q49" s="13">
        <f>IF(BV_PP_3.3!AM43=" ",,BV_PP_3.3!AM43)</f>
        <v>17125.250781070456</v>
      </c>
      <c r="R49" s="13">
        <f>IF(BV_PP_3.3!AN43=" ",,BV_PP_3.3!AN43)</f>
        <v>17563.642030384883</v>
      </c>
      <c r="S49" s="13">
        <f>IF(BV_PP_3.3!AO43=" ",,BV_PP_3.3!AO43)</f>
        <v>17895.932668689496</v>
      </c>
      <c r="T49" s="13">
        <f>IF(BV_PP_3.3!AP43=" ",,BV_PP_3.3!AP43)</f>
        <v>18195.015132633078</v>
      </c>
      <c r="U49" s="13">
        <f>IF(BV_PP_3.3!AQ43=" ",,BV_PP_3.3!AQ43)</f>
        <v>18438.555749403382</v>
      </c>
      <c r="V49" s="13">
        <f>IF(BV_PP_3.3!AR43=" ",,BV_PP_3.3!AR43)</f>
        <v>18692.855829349024</v>
      </c>
      <c r="W49" s="13">
        <f>IF(BV_PP_3.3!AS43=" ",,BV_PP_3.3!AS43)</f>
        <v>18700.069369638659</v>
      </c>
      <c r="X49" s="13">
        <f>IF(BV_PP_3.3!AT43=" ",,BV_PP_3.3!AT43)</f>
        <v>18980.449022451121</v>
      </c>
      <c r="Y49" s="13">
        <f>IF(BV_PP_3.3!AU43=" ",,BV_PP_3.3!AU43)</f>
        <v>19097.713599394534</v>
      </c>
      <c r="Z49" s="13">
        <f>IF(BV_PP_3.3!AV43=" ",,BV_PP_3.3!AV43)</f>
        <v>19265.806318733434</v>
      </c>
      <c r="AA49" s="13">
        <f>IF(BV_PP_3.3!AW43=" ",,BV_PP_3.3!AW43)</f>
        <v>19441.273717422311</v>
      </c>
      <c r="AB49" s="13">
        <f>IF(BV_PP_3.3!AX43=" ",,BV_PP_3.3!AX43)</f>
        <v>19640.403466249114</v>
      </c>
      <c r="AC49" s="13">
        <f>IF(BV_PP_3.3!AY43=" ",,BV_PP_3.3!AY43)</f>
        <v>19780.162968321172</v>
      </c>
      <c r="AD49" s="13">
        <f>IF(BV_PP_3.3!AZ43=" ",,BV_PP_3.3!AZ43)</f>
        <v>19888.263500218916</v>
      </c>
      <c r="AE49" s="13">
        <f>IF(BV_PP_3.3!BA43=" ",,BV_PP_3.3!BA43)</f>
        <v>20008.081823225821</v>
      </c>
      <c r="AF49" s="13">
        <f>IF(BV_PP_3.3!BB43=" ",,BV_PP_3.3!BB43)</f>
        <v>20256.432184004534</v>
      </c>
      <c r="AG49" s="13">
        <f>IF(BV_PP_3.3!BC43=" ",,BV_PP_3.3!BC43)</f>
        <v>20125.772101816983</v>
      </c>
      <c r="AH49" s="13">
        <f>IF(BV_PP_3.3!BD43=" ",,BV_PP_3.3!BD43)</f>
        <v>20473.019511840917</v>
      </c>
      <c r="AI49" s="13">
        <f>IF(BV_PP_3.3!BE43=" ",,BV_PP_3.3!BE43)</f>
        <v>20646.076674658958</v>
      </c>
      <c r="AJ49" s="4"/>
      <c r="AK49" s="4"/>
    </row>
    <row r="50" spans="1:37" ht="18" customHeight="1">
      <c r="A50" s="91" t="s">
        <v>88</v>
      </c>
      <c r="B50" s="92"/>
      <c r="C50" s="91" t="s">
        <v>10</v>
      </c>
      <c r="D50" s="92"/>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ht="18" customHeight="1">
      <c r="A51" s="82" t="s">
        <v>13</v>
      </c>
      <c r="B51" s="83"/>
      <c r="C51" s="82" t="s">
        <v>0</v>
      </c>
      <c r="D51" s="81"/>
      <c r="E51" s="4">
        <f>BV_PP_3.3!AA45</f>
        <v>30691</v>
      </c>
      <c r="F51" s="4">
        <f>AVERAGE(E51,G51)</f>
        <v>33790.5</v>
      </c>
      <c r="G51" s="4">
        <f>BV_PP_3.3!AC45</f>
        <v>36890</v>
      </c>
      <c r="H51" s="4">
        <f>AVERAGE(G51,I51)</f>
        <v>39437</v>
      </c>
      <c r="I51" s="4">
        <f>BV_PP_3.3!AE45</f>
        <v>41984</v>
      </c>
      <c r="J51" s="4">
        <f>AVERAGE(I51,K51)</f>
        <v>45215</v>
      </c>
      <c r="K51" s="4">
        <f>BV_PP_3.3!AG45</f>
        <v>48446</v>
      </c>
      <c r="L51" s="4">
        <f>AVERAGE(K51,M51)</f>
        <v>51358.5</v>
      </c>
      <c r="M51" s="4">
        <f>BV_PP_3.3!AI45</f>
        <v>54271</v>
      </c>
      <c r="N51" s="4">
        <f>AVERAGE(M51,O51)</f>
        <v>59050</v>
      </c>
      <c r="O51" s="4">
        <f>BV_PP_3.3!AK45</f>
        <v>63829</v>
      </c>
      <c r="P51" s="4">
        <f>AVERAGE(O51,Q51)</f>
        <v>67421.5</v>
      </c>
      <c r="Q51" s="4">
        <f>BV_PP_3.3!AM45</f>
        <v>71014</v>
      </c>
      <c r="R51" s="4">
        <f>BV_PP_3.3!AN45</f>
        <v>74051</v>
      </c>
      <c r="S51" s="4">
        <f>BV_PP_3.3!AO45</f>
        <v>72019</v>
      </c>
      <c r="T51" s="4">
        <f>BV_PP_3.3!AP45</f>
        <v>69861</v>
      </c>
      <c r="U51" s="4">
        <f>BV_PP_3.3!AQ45</f>
        <v>70191</v>
      </c>
      <c r="V51" s="4">
        <f>BV_PP_3.3!AR45</f>
        <v>69746</v>
      </c>
      <c r="W51" s="4">
        <f>BV_PP_3.3!AS45</f>
        <v>68631</v>
      </c>
      <c r="X51" s="4">
        <f>BV_PP_3.3!AT45</f>
        <v>67804</v>
      </c>
      <c r="Y51" s="4">
        <f>BV_PP_3.3!AU45</f>
        <v>66673</v>
      </c>
      <c r="Z51" s="4">
        <f>BV_PP_3.3!AV45</f>
        <v>66216</v>
      </c>
      <c r="AA51" s="4">
        <f>BV_PP_3.3!AW45</f>
        <v>64944</v>
      </c>
      <c r="AB51" s="4">
        <f>BV_PP_3.3!AX45</f>
        <v>63475</v>
      </c>
      <c r="AC51" s="4">
        <f>BV_PP_3.3!AY45</f>
        <v>61367</v>
      </c>
      <c r="AD51" s="4">
        <f>BV_PP_3.3!AZ45</f>
        <v>60279</v>
      </c>
      <c r="AE51" s="4">
        <f>BV_PP_3.3!BA45</f>
        <v>59706</v>
      </c>
      <c r="AF51" s="4">
        <f>BV_PP_3.3!BB45</f>
        <v>58692</v>
      </c>
      <c r="AG51" s="4">
        <f>BV_PP_3.3!BC45</f>
        <v>57820</v>
      </c>
      <c r="AH51" s="4">
        <f>BV_PP_3.3!BD45</f>
        <v>58487</v>
      </c>
      <c r="AI51" s="4">
        <f>BV_PP_3.3!BE45</f>
        <v>57950</v>
      </c>
      <c r="AJ51" s="4"/>
      <c r="AK51" s="4"/>
    </row>
    <row r="52" spans="1:37" ht="12.75">
      <c r="A52" s="11" t="s">
        <v>54</v>
      </c>
      <c r="B52" s="12" t="s">
        <v>14</v>
      </c>
      <c r="C52" s="11" t="s">
        <v>9</v>
      </c>
      <c r="D52" s="12" t="s">
        <v>11</v>
      </c>
      <c r="E52" s="4">
        <f>BV_PP_3.3!AA47</f>
        <v>3616.6954481769899</v>
      </c>
      <c r="F52" s="4">
        <f>AVERAGE(E52,G52)</f>
        <v>3688.760071516117</v>
      </c>
      <c r="G52" s="4">
        <f>BV_PP_3.3!AC47</f>
        <v>3760.8246948552442</v>
      </c>
      <c r="H52" s="4">
        <f>AVERAGE(G52,I52)</f>
        <v>3845.44664620811</v>
      </c>
      <c r="I52" s="4">
        <f>BV_PP_3.3!AE47</f>
        <v>3930.0685975609758</v>
      </c>
      <c r="J52" s="4">
        <f>AVERAGE(I52,K52)</f>
        <v>3915.6597374131925</v>
      </c>
      <c r="K52" s="4">
        <f>BV_PP_3.3!AG47</f>
        <v>3901.2508772654087</v>
      </c>
      <c r="L52" s="4">
        <f>AVERAGE(K52,M52)</f>
        <v>3995.9166623064893</v>
      </c>
      <c r="M52" s="4">
        <f>BV_PP_3.3!AI47</f>
        <v>4090.5824473475705</v>
      </c>
      <c r="N52" s="4">
        <f>AVERAGE(M52,O52)</f>
        <v>4074.149579593508</v>
      </c>
      <c r="O52" s="4">
        <f>BV_PP_3.3!AK47</f>
        <v>4057.7167118394459</v>
      </c>
      <c r="P52" s="4">
        <f>AVERAGE(O52,Q52)</f>
        <v>4060.0705112693727</v>
      </c>
      <c r="Q52" s="4">
        <f>BV_PP_3.3!AM47</f>
        <v>4062.4243106992994</v>
      </c>
      <c r="R52" s="4">
        <f>BV_PP_3.3!AN47</f>
        <v>4273.7032585650431</v>
      </c>
      <c r="S52" s="4">
        <f>BV_PP_3.3!AO47</f>
        <v>4263.2083200266597</v>
      </c>
      <c r="T52" s="4">
        <f>BV_PP_3.3!AP47</f>
        <v>4318.217603527004</v>
      </c>
      <c r="U52" s="4">
        <f>BV_PP_3.3!AQ47</f>
        <v>4325.0701656907577</v>
      </c>
      <c r="V52" s="4">
        <f>BV_PP_3.3!AR47</f>
        <v>4458.5782697215609</v>
      </c>
      <c r="W52" s="4">
        <f>BV_PP_3.3!AS47</f>
        <v>4472.3667147498945</v>
      </c>
      <c r="X52" s="4">
        <f>BV_PP_3.3!AT47</f>
        <v>4713.5124771399915</v>
      </c>
      <c r="Y52" s="4">
        <f>BV_PP_3.3!AU47</f>
        <v>4517.6758207970242</v>
      </c>
      <c r="Z52" s="4">
        <f>BV_PP_3.3!AV47</f>
        <v>4621.4661109097497</v>
      </c>
      <c r="AA52" s="4">
        <f>BV_PP_3.3!AW47</f>
        <v>4643.6314363143629</v>
      </c>
      <c r="AB52" s="4">
        <f>BV_PP_3.3!AX47</f>
        <v>4641.0397794407254</v>
      </c>
      <c r="AC52" s="4">
        <f>BV_PP_3.3!AY47</f>
        <v>4761.8100933726591</v>
      </c>
      <c r="AD52" s="4">
        <f>BV_PP_3.3!AZ47</f>
        <v>4862.0249174671117</v>
      </c>
      <c r="AE52" s="4">
        <f>BV_PP_3.3!BA47</f>
        <v>4878.906642548488</v>
      </c>
      <c r="AF52" s="4">
        <f>BV_PP_3.3!BB47</f>
        <v>4834.7645334968993</v>
      </c>
      <c r="AG52" s="4">
        <f>BV_PP_3.3!BC47</f>
        <v>4937.3227257004501</v>
      </c>
      <c r="AH52" s="4">
        <f>BV_PP_3.3!BD47</f>
        <v>4930.7538427342824</v>
      </c>
      <c r="AI52" s="4">
        <f>BV_PP_3.3!BE47</f>
        <v>5012.1484037963764</v>
      </c>
      <c r="AJ52" s="18"/>
      <c r="AK52" s="18"/>
    </row>
    <row r="53" spans="1:37" ht="12.75">
      <c r="A53" s="89" t="s">
        <v>66</v>
      </c>
      <c r="B53" s="90"/>
      <c r="C53" s="89" t="s">
        <v>67</v>
      </c>
      <c r="D53" s="90"/>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1:37" ht="12.75">
      <c r="A54" s="82" t="s">
        <v>13</v>
      </c>
      <c r="B54" s="83"/>
      <c r="C54" s="82" t="s">
        <v>0</v>
      </c>
      <c r="D54" s="81"/>
      <c r="E54" s="4">
        <f>BV_PP_3.3!AA41+BV_PP_3.3!AA45</f>
        <v>161401</v>
      </c>
      <c r="F54" s="4">
        <f>AVERAGE(E54,G54)</f>
        <v>164661.5</v>
      </c>
      <c r="G54" s="4">
        <f>BV_PP_3.3!AC41+BV_PP_3.3!AC45</f>
        <v>167922</v>
      </c>
      <c r="H54" s="4">
        <f>AVERAGE(G54,I54)</f>
        <v>173193</v>
      </c>
      <c r="I54" s="4">
        <f>BV_PP_3.3!AE41+BV_PP_3.3!AE45</f>
        <v>178464</v>
      </c>
      <c r="J54" s="4">
        <f>AVERAGE(I54,K54)</f>
        <v>184537</v>
      </c>
      <c r="K54" s="4">
        <f>BV_PP_3.3!AG41+BV_PP_3.3!AG45</f>
        <v>190610</v>
      </c>
      <c r="L54" s="4">
        <f>AVERAGE(K54,M54)</f>
        <v>197462.5</v>
      </c>
      <c r="M54" s="4">
        <f>BV_PP_3.3!AI41+BV_PP_3.3!AI45</f>
        <v>204315</v>
      </c>
      <c r="N54" s="4">
        <f>AVERAGE(M54,O54)</f>
        <v>211374</v>
      </c>
      <c r="O54" s="4">
        <f>BV_PP_3.3!AK41+BV_PP_3.3!AK45</f>
        <v>218433</v>
      </c>
      <c r="P54" s="4">
        <f>AVERAGE(O54,Q54)</f>
        <v>225222</v>
      </c>
      <c r="Q54" s="4">
        <f>BV_PP_3.3!AM41+BV_PP_3.3!AM45</f>
        <v>232011</v>
      </c>
      <c r="R54" s="4">
        <f>BV_PP_3.3!AN41+BV_PP_3.3!AN45</f>
        <v>237685</v>
      </c>
      <c r="S54" s="4">
        <f>BV_PP_3.3!AO41+BV_PP_3.3!AO45</f>
        <v>238123</v>
      </c>
      <c r="T54" s="4">
        <f>BV_PP_3.3!AP41+BV_PP_3.3!AP45</f>
        <v>238371</v>
      </c>
      <c r="U54" s="4">
        <f>BV_PP_3.3!AQ41+BV_PP_3.3!AQ45</f>
        <v>241574</v>
      </c>
      <c r="V54" s="4">
        <f>BV_PP_3.3!AR41+BV_PP_3.3!AR45</f>
        <v>243762</v>
      </c>
      <c r="W54" s="4">
        <f>BV_PP_3.3!AS41+BV_PP_3.3!AS45</f>
        <v>245942</v>
      </c>
      <c r="X54" s="4">
        <f>BV_PP_3.3!AT41+BV_PP_3.3!AT45</f>
        <v>247795</v>
      </c>
      <c r="Y54" s="4">
        <f>BV_PP_3.3!AU41+BV_PP_3.3!AU45</f>
        <v>249012</v>
      </c>
      <c r="Z54" s="4">
        <f>BV_PP_3.3!AV41+BV_PP_3.3!AV45</f>
        <v>250715</v>
      </c>
      <c r="AA54" s="4">
        <f>BV_PP_3.3!AW41+BV_PP_3.3!AW45</f>
        <v>250040</v>
      </c>
      <c r="AB54" s="4">
        <f>BV_PP_3.3!AX41+BV_PP_3.3!AX45</f>
        <v>249959</v>
      </c>
      <c r="AC54" s="4">
        <f>BV_PP_3.3!AY41+BV_PP_3.3!AY45</f>
        <v>249379</v>
      </c>
      <c r="AD54" s="4">
        <f>BV_PP_3.3!AZ41+BV_PP_3.3!AZ45</f>
        <v>249850</v>
      </c>
      <c r="AE54" s="4">
        <f>BV_PP_3.3!BA41+BV_PP_3.3!BA45</f>
        <v>250752</v>
      </c>
      <c r="AF54" s="4">
        <f>BV_PP_3.3!BB41+BV_PP_3.3!BB45</f>
        <v>249296</v>
      </c>
      <c r="AG54" s="4">
        <f>BV_PP_3.3!BC41+BV_PP_3.3!BC45</f>
        <v>251933</v>
      </c>
      <c r="AH54" s="4">
        <f>BV_PP_3.3!BD41+BV_PP_3.3!BD45</f>
        <v>251293</v>
      </c>
      <c r="AI54" s="4">
        <f>BV_PP_3.3!BE41+BV_PP_3.3!BE45</f>
        <v>252721</v>
      </c>
      <c r="AJ54" s="27"/>
      <c r="AK54" s="4"/>
    </row>
    <row r="55" spans="1:37" ht="12.75">
      <c r="A55" s="11" t="s">
        <v>54</v>
      </c>
      <c r="B55" s="12" t="s">
        <v>14</v>
      </c>
      <c r="C55" s="11" t="s">
        <v>9</v>
      </c>
      <c r="D55" s="12" t="s">
        <v>11</v>
      </c>
      <c r="E55" s="4"/>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ht="12.75">
      <c r="A56" s="89" t="s">
        <v>16</v>
      </c>
      <c r="B56" s="90"/>
      <c r="C56" s="89" t="s">
        <v>8</v>
      </c>
      <c r="D56" s="90"/>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row>
    <row r="57" spans="1:37" ht="12.75">
      <c r="A57" s="82" t="s">
        <v>13</v>
      </c>
      <c r="B57" s="83"/>
      <c r="C57" s="82" t="s">
        <v>0</v>
      </c>
      <c r="D57" s="81"/>
      <c r="E57" s="4">
        <f>BV_PP_3.3!AA69</f>
        <v>26457</v>
      </c>
      <c r="F57" s="4">
        <f>(E57+G57)/2</f>
        <v>28070.5</v>
      </c>
      <c r="G57" s="4">
        <f>BV_PP_3.3!AC69</f>
        <v>29684</v>
      </c>
      <c r="H57" s="4">
        <f>(G57+I57)/2</f>
        <v>30013</v>
      </c>
      <c r="I57" s="4">
        <f>BV_PP_3.3!AE69</f>
        <v>30342</v>
      </c>
      <c r="J57" s="4">
        <f>(I57+K57)/2</f>
        <v>29743.5</v>
      </c>
      <c r="K57" s="4">
        <f>BV_PP_3.3!AG69</f>
        <v>29145</v>
      </c>
      <c r="L57" s="4">
        <f>(K57+M57)/2</f>
        <v>30154.5</v>
      </c>
      <c r="M57" s="4">
        <f>BV_PP_3.3!AI69</f>
        <v>31164</v>
      </c>
      <c r="N57" s="4">
        <f>(M57+O57)/2</f>
        <v>29736</v>
      </c>
      <c r="O57" s="4">
        <f>BV_PP_3.3!AK69</f>
        <v>28308</v>
      </c>
      <c r="P57" s="4">
        <f>(O57+Q57)/2</f>
        <v>30957</v>
      </c>
      <c r="Q57" s="4">
        <f>BV_PP_3.3!AM69</f>
        <v>33606</v>
      </c>
      <c r="R57" s="4">
        <f>BV_PP_3.3!AN69</f>
        <v>28143</v>
      </c>
      <c r="S57" s="4">
        <f>BV_PP_3.3!AO69</f>
        <v>33892</v>
      </c>
      <c r="T57" s="4">
        <f>BV_PP_3.3!AP69</f>
        <v>36394</v>
      </c>
      <c r="U57" s="4">
        <f>BV_PP_3.3!AQ69</f>
        <v>40285</v>
      </c>
      <c r="V57" s="4">
        <f>BV_PP_3.3!AR69</f>
        <v>42156</v>
      </c>
      <c r="W57" s="4">
        <f>BV_PP_3.3!AS69</f>
        <v>36225</v>
      </c>
      <c r="X57" s="4">
        <f>BV_PP_3.3!AT69</f>
        <v>37918</v>
      </c>
      <c r="Y57" s="4">
        <f>BV_PP_3.3!AU69</f>
        <v>40382</v>
      </c>
      <c r="Z57" s="4">
        <f>BV_PP_3.3!AV69</f>
        <v>39664</v>
      </c>
      <c r="AA57" s="4">
        <f>BV_PP_3.3!AW69</f>
        <v>41369</v>
      </c>
      <c r="AB57" s="4">
        <f>BV_PP_3.3!AX69</f>
        <v>39719</v>
      </c>
      <c r="AC57" s="4">
        <f>BV_PP_3.3!AY69</f>
        <v>41187</v>
      </c>
      <c r="AD57" s="4">
        <f>BV_PP_3.3!AZ69</f>
        <v>44476</v>
      </c>
      <c r="AE57" s="4">
        <f>BV_PP_3.3!BA69</f>
        <v>48142</v>
      </c>
      <c r="AF57" s="4">
        <f>BV_PP_3.3!BB69</f>
        <v>51028</v>
      </c>
      <c r="AG57" s="4">
        <f>BV_PP_3.3!BC69</f>
        <v>52405</v>
      </c>
      <c r="AH57" s="4">
        <f>BV_PP_3.3!BD69</f>
        <v>57543</v>
      </c>
      <c r="AI57" s="4">
        <f>BV_PP_3.3!BE69</f>
        <v>60467</v>
      </c>
      <c r="AJ57" s="4"/>
      <c r="AK57" s="4"/>
    </row>
    <row r="58" spans="1:37" ht="13.5" thickBot="1">
      <c r="A58" s="21" t="s">
        <v>13</v>
      </c>
      <c r="B58" s="22" t="s">
        <v>61</v>
      </c>
      <c r="C58" s="21" t="s">
        <v>0</v>
      </c>
      <c r="D58" s="22" t="s">
        <v>62</v>
      </c>
      <c r="E58" s="30"/>
      <c r="F58" s="30"/>
      <c r="G58" s="30"/>
      <c r="H58" s="30"/>
      <c r="I58" s="30"/>
      <c r="J58" s="30"/>
      <c r="K58" s="30"/>
      <c r="L58" s="30"/>
      <c r="M58" s="30"/>
      <c r="N58" s="30"/>
      <c r="O58" s="30"/>
      <c r="P58" s="30"/>
      <c r="Q58" s="30"/>
      <c r="R58" s="23">
        <f>(R57-Q57)/ABS(Q57)</f>
        <v>-0.16256025709694696</v>
      </c>
      <c r="S58" s="23">
        <f t="shared" ref="S58:AI58" si="0">(S57-R57)/ABS(R57)</f>
        <v>0.20427815087233059</v>
      </c>
      <c r="T58" s="23">
        <f t="shared" si="0"/>
        <v>7.3822731027971197E-2</v>
      </c>
      <c r="U58" s="23">
        <f t="shared" si="0"/>
        <v>0.10691322745507502</v>
      </c>
      <c r="V58" s="23">
        <f t="shared" si="0"/>
        <v>4.6444085888047659E-2</v>
      </c>
      <c r="W58" s="23">
        <f t="shared" si="0"/>
        <v>-0.14069171648163961</v>
      </c>
      <c r="X58" s="23">
        <f t="shared" si="0"/>
        <v>4.6735679779158039E-2</v>
      </c>
      <c r="Y58" s="23">
        <f t="shared" si="0"/>
        <v>6.4982330291682044E-2</v>
      </c>
      <c r="Z58" s="23">
        <f t="shared" si="0"/>
        <v>-1.7780199098608292E-2</v>
      </c>
      <c r="AA58" s="23">
        <f t="shared" si="0"/>
        <v>4.2986083098023396E-2</v>
      </c>
      <c r="AB58" s="23">
        <f t="shared" si="0"/>
        <v>-3.988493799705093E-2</v>
      </c>
      <c r="AC58" s="23">
        <f t="shared" si="0"/>
        <v>3.6959641481406881E-2</v>
      </c>
      <c r="AD58" s="23">
        <f t="shared" si="0"/>
        <v>7.9855294146211189E-2</v>
      </c>
      <c r="AE58" s="23">
        <f t="shared" si="0"/>
        <v>8.2426477201187162E-2</v>
      </c>
      <c r="AF58" s="23">
        <f t="shared" si="0"/>
        <v>5.9947654854389097E-2</v>
      </c>
      <c r="AG58" s="23">
        <f t="shared" si="0"/>
        <v>2.6985184604530844E-2</v>
      </c>
      <c r="AH58" s="23">
        <f t="shared" si="0"/>
        <v>9.804407976338135E-2</v>
      </c>
      <c r="AI58" s="23">
        <f t="shared" si="0"/>
        <v>5.0814173748327335E-2</v>
      </c>
      <c r="AK58" s="18"/>
    </row>
    <row r="63" spans="1:37">
      <c r="E63" s="44"/>
      <c r="F63" s="44"/>
      <c r="G63" s="44"/>
      <c r="H63" s="44"/>
      <c r="I63" s="44"/>
      <c r="J63" s="44"/>
      <c r="K63" s="44"/>
      <c r="L63" s="44"/>
      <c r="M63" s="44"/>
      <c r="N63" s="44"/>
      <c r="O63" s="44"/>
      <c r="P63" s="44"/>
      <c r="Q63" s="44"/>
    </row>
  </sheetData>
  <mergeCells count="18">
    <mergeCell ref="A44:B44"/>
    <mergeCell ref="C44:D44"/>
    <mergeCell ref="A56:B56"/>
    <mergeCell ref="C56:D56"/>
    <mergeCell ref="A47:B47"/>
    <mergeCell ref="C47:D47"/>
    <mergeCell ref="A50:B50"/>
    <mergeCell ref="C50:D50"/>
    <mergeCell ref="A53:B53"/>
    <mergeCell ref="C53:D53"/>
    <mergeCell ref="A1:B1"/>
    <mergeCell ref="C1:D1"/>
    <mergeCell ref="A40:B40"/>
    <mergeCell ref="C40:D40"/>
    <mergeCell ref="A41:B41"/>
    <mergeCell ref="C41:D41"/>
    <mergeCell ref="A19:B19"/>
    <mergeCell ref="C19:D19"/>
  </mergeCells>
  <pageMargins left="0.23622047244094491" right="0.23622047244094491" top="0.78740157480314965" bottom="0.47244094488188981" header="0.31496062992125984" footer="0.31496062992125984"/>
  <pageSetup paperSize="9" scale="73" fitToWidth="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M186"/>
  <sheetViews>
    <sheetView topLeftCell="A5" zoomScaleNormal="100" zoomScaleSheetLayoutView="100" workbookViewId="0">
      <selection sqref="A1:XFD1048576"/>
    </sheetView>
  </sheetViews>
  <sheetFormatPr baseColWidth="10" defaultColWidth="12" defaultRowHeight="10.5" outlineLevelRow="2" outlineLevelCol="1"/>
  <cols>
    <col min="1" max="2" width="23.83203125" style="14" customWidth="1"/>
    <col min="3" max="3" width="24.5" style="14" customWidth="1"/>
    <col min="4" max="4" width="23.83203125" style="14" customWidth="1"/>
    <col min="5" max="6" width="12.83203125" style="28" hidden="1" customWidth="1" outlineLevel="1"/>
    <col min="7" max="26" width="12.83203125" style="14" hidden="1" customWidth="1" outlineLevel="1"/>
    <col min="27" max="27" width="12.83203125" style="14" customWidth="1" collapsed="1"/>
    <col min="28" max="34" width="12.83203125" style="14" hidden="1" customWidth="1" outlineLevel="1"/>
    <col min="35" max="35" width="12.83203125" style="14" customWidth="1" collapsed="1"/>
    <col min="36" max="42" width="12.83203125" style="14" hidden="1" customWidth="1" outlineLevel="1"/>
    <col min="43" max="45" width="12.83203125" style="14" hidden="1" customWidth="1" outlineLevel="1" collapsed="1"/>
    <col min="46" max="47" width="12.83203125" style="14" hidden="1" customWidth="1" outlineLevel="1"/>
    <col min="48" max="49" width="12.83203125" style="14" hidden="1" customWidth="1" outlineLevel="1" collapsed="1"/>
    <col min="50" max="54" width="12.83203125" style="14" hidden="1" customWidth="1" outlineLevel="1"/>
    <col min="55" max="55" width="12.83203125" style="14" customWidth="1" collapsed="1"/>
    <col min="56" max="60" width="12.83203125" style="14" customWidth="1"/>
    <col min="61" max="61" width="14.83203125" style="14" bestFit="1" customWidth="1"/>
    <col min="62" max="16384" width="12" style="14"/>
  </cols>
  <sheetData>
    <row r="1" spans="1:91" ht="82.15" customHeight="1">
      <c r="A1" s="84" t="s">
        <v>108</v>
      </c>
      <c r="B1" s="84"/>
      <c r="C1" s="84" t="s">
        <v>109</v>
      </c>
      <c r="D1" s="84"/>
      <c r="BF1" s="59" t="s">
        <v>110</v>
      </c>
      <c r="BG1" s="60" t="s">
        <v>111</v>
      </c>
    </row>
    <row r="2" spans="1:91" ht="25.5">
      <c r="A2" s="1"/>
      <c r="B2" s="1"/>
      <c r="E2" s="6" t="s">
        <v>26</v>
      </c>
      <c r="F2" s="7">
        <v>1971</v>
      </c>
      <c r="G2" s="7">
        <v>1972</v>
      </c>
      <c r="H2" s="7">
        <v>1973</v>
      </c>
      <c r="I2" s="7">
        <v>1974</v>
      </c>
      <c r="J2" s="7">
        <v>1975</v>
      </c>
      <c r="K2" s="7">
        <v>1976</v>
      </c>
      <c r="L2" s="7">
        <v>1977</v>
      </c>
      <c r="M2" s="7">
        <v>1978</v>
      </c>
      <c r="N2" s="7">
        <v>1979</v>
      </c>
      <c r="O2" s="6" t="s">
        <v>27</v>
      </c>
      <c r="P2" s="7">
        <v>1981</v>
      </c>
      <c r="Q2" s="7">
        <v>1982</v>
      </c>
      <c r="R2" s="7">
        <v>1983</v>
      </c>
      <c r="S2" s="7">
        <v>1984</v>
      </c>
      <c r="T2" s="6" t="s">
        <v>28</v>
      </c>
      <c r="U2" s="6" t="s">
        <v>29</v>
      </c>
      <c r="V2" s="6" t="s">
        <v>30</v>
      </c>
      <c r="W2" s="6" t="s">
        <v>31</v>
      </c>
      <c r="X2" s="6" t="s">
        <v>32</v>
      </c>
      <c r="Y2" s="6" t="s">
        <v>33</v>
      </c>
      <c r="Z2" s="6" t="s">
        <v>34</v>
      </c>
      <c r="AA2" s="6" t="s">
        <v>35</v>
      </c>
      <c r="AB2" s="6" t="s">
        <v>36</v>
      </c>
      <c r="AC2" s="6" t="s">
        <v>37</v>
      </c>
      <c r="AD2" s="6" t="s">
        <v>38</v>
      </c>
      <c r="AE2" s="6" t="s">
        <v>39</v>
      </c>
      <c r="AF2" s="6" t="s">
        <v>40</v>
      </c>
      <c r="AG2" s="6" t="s">
        <v>41</v>
      </c>
      <c r="AH2" s="6" t="s">
        <v>42</v>
      </c>
      <c r="AI2" s="6" t="s">
        <v>43</v>
      </c>
      <c r="AJ2" s="6" t="s">
        <v>44</v>
      </c>
      <c r="AK2" s="6" t="s">
        <v>45</v>
      </c>
      <c r="AL2" s="6" t="s">
        <v>46</v>
      </c>
      <c r="AM2" s="6" t="s">
        <v>47</v>
      </c>
      <c r="AN2" s="6" t="s">
        <v>48</v>
      </c>
      <c r="AO2" s="6" t="s">
        <v>49</v>
      </c>
      <c r="AP2" s="6" t="s">
        <v>50</v>
      </c>
      <c r="AQ2" s="6" t="s">
        <v>51</v>
      </c>
      <c r="AR2" s="6" t="s">
        <v>52</v>
      </c>
      <c r="AS2" s="6" t="s">
        <v>53</v>
      </c>
      <c r="AT2" s="6" t="s">
        <v>63</v>
      </c>
      <c r="AU2" s="6" t="s">
        <v>65</v>
      </c>
      <c r="AV2" s="6" t="s">
        <v>68</v>
      </c>
      <c r="AW2" s="6" t="s">
        <v>69</v>
      </c>
      <c r="AX2" s="6" t="s">
        <v>74</v>
      </c>
      <c r="AY2" s="6" t="s">
        <v>75</v>
      </c>
      <c r="AZ2" s="6" t="s">
        <v>76</v>
      </c>
      <c r="BA2" s="6" t="s">
        <v>83</v>
      </c>
      <c r="BB2" s="6" t="s">
        <v>84</v>
      </c>
      <c r="BC2" s="6" t="s">
        <v>85</v>
      </c>
      <c r="BD2" s="6" t="s">
        <v>86</v>
      </c>
      <c r="BE2" s="6" t="s">
        <v>89</v>
      </c>
      <c r="BF2" s="59" t="s">
        <v>112</v>
      </c>
      <c r="BG2" s="60" t="s">
        <v>113</v>
      </c>
    </row>
    <row r="3" spans="1:91" s="24" customFormat="1" ht="12.75">
      <c r="A3" s="95" t="s">
        <v>2</v>
      </c>
      <c r="B3" s="96"/>
      <c r="C3" s="95" t="s">
        <v>1</v>
      </c>
      <c r="D3" s="96"/>
      <c r="E3" s="25">
        <v>1382000</v>
      </c>
      <c r="F3" s="25" t="s">
        <v>25</v>
      </c>
      <c r="G3" s="25" t="s">
        <v>25</v>
      </c>
      <c r="H3" s="25">
        <v>1476000</v>
      </c>
      <c r="I3" s="25" t="s">
        <v>25</v>
      </c>
      <c r="J3" s="25" t="s">
        <v>25</v>
      </c>
      <c r="K3" s="25" t="s">
        <v>25</v>
      </c>
      <c r="L3" s="25" t="s">
        <v>25</v>
      </c>
      <c r="M3" s="25">
        <v>1581442</v>
      </c>
      <c r="N3" s="25" t="s">
        <v>25</v>
      </c>
      <c r="O3" s="25">
        <v>1688000</v>
      </c>
      <c r="P3" s="25" t="s">
        <v>25</v>
      </c>
      <c r="Q3" s="25" t="s">
        <v>25</v>
      </c>
      <c r="R3" s="25" t="s">
        <v>25</v>
      </c>
      <c r="S3" s="25">
        <v>1959000</v>
      </c>
      <c r="T3" s="25" t="s">
        <v>25</v>
      </c>
      <c r="U3" s="25" t="s">
        <v>25</v>
      </c>
      <c r="V3" s="25">
        <v>3266030</v>
      </c>
      <c r="W3" s="25">
        <v>3350000</v>
      </c>
      <c r="X3" s="25">
        <v>3439000</v>
      </c>
      <c r="Y3" s="25">
        <v>3541000</v>
      </c>
      <c r="Z3" s="25">
        <v>3539881.9319712617</v>
      </c>
      <c r="AA3" s="77">
        <v>3431369</v>
      </c>
      <c r="AB3" s="77">
        <v>3383979.9529983681</v>
      </c>
      <c r="AC3" s="77">
        <v>3239355</v>
      </c>
      <c r="AD3" s="77">
        <v>3190000</v>
      </c>
      <c r="AE3" s="77">
        <v>3147504</v>
      </c>
      <c r="AF3" s="77">
        <v>3144000</v>
      </c>
      <c r="AG3" s="77">
        <v>3139676</v>
      </c>
      <c r="AH3" s="77">
        <v>3180000</v>
      </c>
      <c r="AI3" s="77">
        <v>3226004</v>
      </c>
      <c r="AJ3" s="77">
        <v>3306000</v>
      </c>
      <c r="AK3" s="77">
        <v>3267378</v>
      </c>
      <c r="AL3" s="77">
        <v>3340000</v>
      </c>
      <c r="AM3" s="77">
        <v>3213551</v>
      </c>
      <c r="AN3" s="77">
        <v>3311433</v>
      </c>
      <c r="AO3" s="77">
        <v>3431851</v>
      </c>
      <c r="AP3" s="77">
        <v>3545571</v>
      </c>
      <c r="AQ3" s="77">
        <v>3651984</v>
      </c>
      <c r="AR3" s="77">
        <v>3643340</v>
      </c>
      <c r="AS3" s="77">
        <v>3696045</v>
      </c>
      <c r="AT3" s="77">
        <v>3787263</v>
      </c>
      <c r="AU3" s="77">
        <v>3858803</v>
      </c>
      <c r="AV3" s="77">
        <v>3932187</v>
      </c>
      <c r="AW3" s="77">
        <v>4000077</v>
      </c>
      <c r="AX3" s="77">
        <v>4068196</v>
      </c>
      <c r="AY3" s="77">
        <v>4090508</v>
      </c>
      <c r="AZ3" s="77">
        <v>4177769</v>
      </c>
      <c r="BA3" s="77">
        <v>4245569</v>
      </c>
      <c r="BB3" s="77">
        <v>4343703</v>
      </c>
      <c r="BC3" s="77">
        <v>4401466</v>
      </c>
      <c r="BD3" s="77">
        <v>4477775</v>
      </c>
      <c r="BE3" s="77">
        <v>4619879</v>
      </c>
      <c r="BF3" s="73">
        <f>(BE3-BD3)/ABS(BD3)</f>
        <v>3.1735404302359986E-2</v>
      </c>
      <c r="BG3" s="78">
        <f>IF(ISERROR(AVERAGE((AV3-AU3)/ABS(AU3),(AW3-AV3)/ABS(AV3),(AX3-AW3)/ABS(AW3),(AY3-AX3)/ABS(AX3),(AZ3-AY3)/ABS(AY3),(BA3-AZ3)/ABS(AZ3),(BB3-BA3)/ABS(BA3),(BC3-BB3)/ABS(BB3),(BD3-BC3)/ABS(BC3),(BE3-BD3)/ABS(BD3))),"–",AVERAGE((AV3-AU3)/ABS(AU3),(AW3-AV3)/ABS(AV3),(AX3-AW3)/ABS(AW3),(AY3-AX3)/ABS(AX3),(AZ3-AY3)/ABS(AY3),(BA3-AZ3)/ABS(AZ3),(BB3-BA3)/ABS(BA3),(BC3-BB3)/ABS(BB3),(BD3-BC3)/ABS(BC3),(BE3-BD3)/ABS(BD3)))</f>
        <v>1.8184286524201152E-2</v>
      </c>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row>
    <row r="4" spans="1:91" s="24" customFormat="1" ht="26.25" customHeight="1">
      <c r="A4" s="85" t="s">
        <v>4</v>
      </c>
      <c r="B4" s="86"/>
      <c r="C4" s="85" t="s">
        <v>3</v>
      </c>
      <c r="D4" s="86"/>
      <c r="E4" s="26">
        <v>15581</v>
      </c>
      <c r="F4" s="26" t="s">
        <v>25</v>
      </c>
      <c r="G4" s="26" t="s">
        <v>25</v>
      </c>
      <c r="H4" s="26">
        <v>17003</v>
      </c>
      <c r="I4" s="26">
        <v>17435</v>
      </c>
      <c r="J4" s="26" t="s">
        <v>25</v>
      </c>
      <c r="K4" s="26" t="s">
        <v>25</v>
      </c>
      <c r="L4" s="26" t="s">
        <v>25</v>
      </c>
      <c r="M4" s="26">
        <v>17054</v>
      </c>
      <c r="N4" s="26" t="s">
        <v>25</v>
      </c>
      <c r="O4" s="26" t="s">
        <v>25</v>
      </c>
      <c r="P4" s="26" t="s">
        <v>25</v>
      </c>
      <c r="Q4" s="26" t="s">
        <v>25</v>
      </c>
      <c r="R4" s="26" t="s">
        <v>25</v>
      </c>
      <c r="S4" s="26" t="s">
        <v>25</v>
      </c>
      <c r="T4" s="26">
        <v>17900</v>
      </c>
      <c r="U4" s="26" t="s">
        <v>25</v>
      </c>
      <c r="V4" s="26">
        <v>15179</v>
      </c>
      <c r="W4" s="26" t="s">
        <v>25</v>
      </c>
      <c r="X4" s="26" t="s">
        <v>25</v>
      </c>
      <c r="Y4" s="26" t="s">
        <v>25</v>
      </c>
      <c r="Z4" s="26" t="s">
        <v>25</v>
      </c>
      <c r="AA4" s="79">
        <v>13689</v>
      </c>
      <c r="AB4" s="79">
        <v>13263.383391880068</v>
      </c>
      <c r="AC4" s="79">
        <v>12851</v>
      </c>
      <c r="AD4" s="79">
        <v>12200</v>
      </c>
      <c r="AE4" s="79">
        <v>11513</v>
      </c>
      <c r="AF4" s="79">
        <v>6619.5527039219205</v>
      </c>
      <c r="AG4" s="79">
        <v>3806</v>
      </c>
      <c r="AH4" s="79">
        <v>3612</v>
      </c>
      <c r="AI4" s="79">
        <v>3418</v>
      </c>
      <c r="AJ4" s="79">
        <v>3294</v>
      </c>
      <c r="AK4" s="79">
        <v>3170</v>
      </c>
      <c r="AL4" s="79">
        <v>3052.5</v>
      </c>
      <c r="AM4" s="79">
        <v>2935</v>
      </c>
      <c r="AN4" s="79">
        <v>2770</v>
      </c>
      <c r="AO4" s="79">
        <v>2668</v>
      </c>
      <c r="AP4" s="79">
        <v>2543</v>
      </c>
      <c r="AQ4" s="79">
        <v>2435</v>
      </c>
      <c r="AR4" s="79">
        <v>2351</v>
      </c>
      <c r="AS4" s="79">
        <v>2265</v>
      </c>
      <c r="AT4" s="79">
        <v>2191</v>
      </c>
      <c r="AU4" s="79">
        <v>2073</v>
      </c>
      <c r="AV4" s="79">
        <v>1957</v>
      </c>
      <c r="AW4" s="79">
        <v>1866</v>
      </c>
      <c r="AX4" s="79">
        <v>1782</v>
      </c>
      <c r="AY4" s="79">
        <v>1713</v>
      </c>
      <c r="AZ4" s="79">
        <v>1643</v>
      </c>
      <c r="BA4" s="79">
        <v>1562</v>
      </c>
      <c r="BB4" s="79">
        <v>1491</v>
      </c>
      <c r="BC4" s="79">
        <v>1434</v>
      </c>
      <c r="BD4" s="79">
        <v>1389</v>
      </c>
      <c r="BE4" s="79">
        <v>1353</v>
      </c>
      <c r="BF4" s="80">
        <f>(BE4-BD4)/ABS(BD4)</f>
        <v>-2.591792656587473E-2</v>
      </c>
      <c r="BG4" s="78">
        <f t="shared" ref="BG4:BG67" si="0">IF(ISERROR(AVERAGE((AV4-AU4)/ABS(AU4),(AW4-AV4)/ABS(AV4),(AX4-AW4)/ABS(AW4),(AY4-AX4)/ABS(AX4),(AZ4-AY4)/ABS(AY4),(BA4-AZ4)/ABS(AZ4),(BB4-BA4)/ABS(BA4),(BC4-BB4)/ABS(BB4),(BD4-BC4)/ABS(BC4),(BE4-BD4)/ABS(BD4))),"–",AVERAGE((AV4-AU4)/ABS(AU4),(AW4-AV4)/ABS(AV4),(AX4-AW4)/ABS(AW4),(AY4-AX4)/ABS(AX4),(AZ4-AY4)/ABS(AY4),(BA4-AZ4)/ABS(AZ4),(BB4-BA4)/ABS(BA4),(BC4-BB4)/ABS(BB4),(BD4-BC4)/ABS(BC4),(BE4-BD4)/ABS(BD4)))</f>
        <v>-4.1734055344273976E-2</v>
      </c>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row>
    <row r="5" spans="1:91" ht="12.75">
      <c r="A5" s="37" t="s">
        <v>12</v>
      </c>
      <c r="B5" s="50"/>
      <c r="C5" s="56" t="s">
        <v>5</v>
      </c>
      <c r="D5" s="50"/>
      <c r="E5" s="49"/>
      <c r="F5" s="49"/>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50"/>
    </row>
    <row r="6" spans="1:91" s="24" customFormat="1" ht="12.75" hidden="1" outlineLevel="1">
      <c r="A6" s="47" t="s">
        <v>95</v>
      </c>
      <c r="B6" s="51"/>
      <c r="C6" s="47" t="s">
        <v>93</v>
      </c>
      <c r="D6" s="51"/>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61"/>
      <c r="BG6" s="62"/>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row>
    <row r="7" spans="1:91" ht="12.75" hidden="1" outlineLevel="1">
      <c r="A7" s="42" t="s">
        <v>13</v>
      </c>
      <c r="B7" s="43"/>
      <c r="C7" s="57" t="s">
        <v>91</v>
      </c>
      <c r="D7" s="58"/>
      <c r="E7" s="4" t="s">
        <v>25</v>
      </c>
      <c r="F7" s="4" t="s">
        <v>25</v>
      </c>
      <c r="G7" s="4" t="s">
        <v>25</v>
      </c>
      <c r="H7" s="4" t="s">
        <v>25</v>
      </c>
      <c r="I7" s="4" t="s">
        <v>25</v>
      </c>
      <c r="J7" s="4" t="s">
        <v>25</v>
      </c>
      <c r="K7" s="4" t="s">
        <v>25</v>
      </c>
      <c r="L7" s="4" t="s">
        <v>25</v>
      </c>
      <c r="M7" s="4" t="s">
        <v>25</v>
      </c>
      <c r="N7" s="4" t="s">
        <v>25</v>
      </c>
      <c r="O7" s="4" t="s">
        <v>25</v>
      </c>
      <c r="P7" s="4" t="s">
        <v>25</v>
      </c>
      <c r="Q7" s="4" t="s">
        <v>25</v>
      </c>
      <c r="R7" s="4" t="s">
        <v>25</v>
      </c>
      <c r="S7" s="4" t="s">
        <v>25</v>
      </c>
      <c r="T7" s="4" t="s">
        <v>25</v>
      </c>
      <c r="U7" s="4" t="s">
        <v>25</v>
      </c>
      <c r="V7" s="4" t="s">
        <v>25</v>
      </c>
      <c r="W7" s="4" t="s">
        <v>25</v>
      </c>
      <c r="X7" s="4" t="s">
        <v>25</v>
      </c>
      <c r="Y7" s="4" t="s">
        <v>25</v>
      </c>
      <c r="Z7" s="4" t="s">
        <v>25</v>
      </c>
      <c r="AA7" s="4" t="s">
        <v>25</v>
      </c>
      <c r="AB7" s="4" t="s">
        <v>25</v>
      </c>
      <c r="AC7" s="4" t="s">
        <v>25</v>
      </c>
      <c r="AD7" s="4" t="s">
        <v>25</v>
      </c>
      <c r="AE7" s="4" t="s">
        <v>25</v>
      </c>
      <c r="AF7" s="4" t="s">
        <v>25</v>
      </c>
      <c r="AG7" s="4" t="s">
        <v>25</v>
      </c>
      <c r="AH7" s="4" t="s">
        <v>25</v>
      </c>
      <c r="AI7" s="4" t="s">
        <v>25</v>
      </c>
      <c r="AJ7" s="4" t="s">
        <v>25</v>
      </c>
      <c r="AK7" s="4" t="s">
        <v>25</v>
      </c>
      <c r="AL7" s="4" t="s">
        <v>25</v>
      </c>
      <c r="AM7" s="4">
        <v>147333</v>
      </c>
      <c r="AN7" s="4">
        <v>154276</v>
      </c>
      <c r="AO7" s="4">
        <v>163611</v>
      </c>
      <c r="AP7" s="4">
        <v>174420</v>
      </c>
      <c r="AQ7" s="4">
        <v>183672</v>
      </c>
      <c r="AR7" s="4">
        <v>193674</v>
      </c>
      <c r="AS7" s="4">
        <v>205768</v>
      </c>
      <c r="AT7" s="4">
        <v>215202</v>
      </c>
      <c r="AU7" s="4">
        <v>229088</v>
      </c>
      <c r="AV7" s="4">
        <v>240171</v>
      </c>
      <c r="AW7" s="4">
        <v>253934</v>
      </c>
      <c r="AX7" s="4">
        <v>265576</v>
      </c>
      <c r="AY7" s="4">
        <v>278584</v>
      </c>
      <c r="AZ7" s="4">
        <v>292711</v>
      </c>
      <c r="BA7" s="4">
        <v>305684</v>
      </c>
      <c r="BB7" s="4">
        <v>318542</v>
      </c>
      <c r="BC7" s="4">
        <v>331471</v>
      </c>
      <c r="BD7" s="4">
        <v>346952</v>
      </c>
      <c r="BE7" s="4">
        <v>360881</v>
      </c>
      <c r="BF7" s="63">
        <f>(BE7-BD7)/ABS(BD7)</f>
        <v>4.0146763817473313E-2</v>
      </c>
      <c r="BG7" s="64">
        <f t="shared" si="0"/>
        <v>4.6504266394417938E-2</v>
      </c>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row>
    <row r="8" spans="1:91" ht="12.75" hidden="1" outlineLevel="2">
      <c r="A8" s="42" t="s">
        <v>55</v>
      </c>
      <c r="B8" s="5" t="s">
        <v>17</v>
      </c>
      <c r="C8" s="57" t="s">
        <v>6</v>
      </c>
      <c r="D8" s="5" t="s">
        <v>18</v>
      </c>
      <c r="E8" s="4" t="s">
        <v>25</v>
      </c>
      <c r="F8" s="4" t="s">
        <v>25</v>
      </c>
      <c r="G8" s="4" t="s">
        <v>25</v>
      </c>
      <c r="H8" s="4" t="s">
        <v>25</v>
      </c>
      <c r="I8" s="4" t="s">
        <v>25</v>
      </c>
      <c r="J8" s="4" t="s">
        <v>25</v>
      </c>
      <c r="K8" s="4" t="s">
        <v>25</v>
      </c>
      <c r="L8" s="4" t="s">
        <v>25</v>
      </c>
      <c r="M8" s="4" t="s">
        <v>25</v>
      </c>
      <c r="N8" s="4" t="s">
        <v>25</v>
      </c>
      <c r="O8" s="4" t="s">
        <v>25</v>
      </c>
      <c r="P8" s="4" t="s">
        <v>25</v>
      </c>
      <c r="Q8" s="4" t="s">
        <v>25</v>
      </c>
      <c r="R8" s="4" t="s">
        <v>25</v>
      </c>
      <c r="S8" s="4" t="s">
        <v>25</v>
      </c>
      <c r="T8" s="4" t="s">
        <v>25</v>
      </c>
      <c r="U8" s="4" t="s">
        <v>25</v>
      </c>
      <c r="V8" s="4" t="s">
        <v>25</v>
      </c>
      <c r="W8" s="4" t="s">
        <v>25</v>
      </c>
      <c r="X8" s="4" t="s">
        <v>25</v>
      </c>
      <c r="Y8" s="4" t="s">
        <v>25</v>
      </c>
      <c r="Z8" s="4" t="s">
        <v>25</v>
      </c>
      <c r="AA8" s="4" t="s">
        <v>25</v>
      </c>
      <c r="AB8" s="4" t="s">
        <v>25</v>
      </c>
      <c r="AC8" s="4" t="s">
        <v>25</v>
      </c>
      <c r="AD8" s="4" t="s">
        <v>25</v>
      </c>
      <c r="AE8" s="4" t="s">
        <v>25</v>
      </c>
      <c r="AF8" s="4" t="s">
        <v>25</v>
      </c>
      <c r="AG8" s="4" t="s">
        <v>25</v>
      </c>
      <c r="AH8" s="4" t="s">
        <v>25</v>
      </c>
      <c r="AI8" s="4" t="s">
        <v>25</v>
      </c>
      <c r="AJ8" s="4" t="s">
        <v>25</v>
      </c>
      <c r="AK8" s="4" t="s">
        <v>25</v>
      </c>
      <c r="AL8" s="4" t="s">
        <v>25</v>
      </c>
      <c r="AM8" s="4">
        <v>2560.6750000000002</v>
      </c>
      <c r="AN8" s="4">
        <v>2902.098</v>
      </c>
      <c r="AO8" s="4">
        <v>3097.422</v>
      </c>
      <c r="AP8" s="4">
        <v>3328.1309999999999</v>
      </c>
      <c r="AQ8" s="4">
        <v>3522.1759999999999</v>
      </c>
      <c r="AR8" s="4">
        <v>3677.1060000000002</v>
      </c>
      <c r="AS8" s="4">
        <v>3748.8049999999998</v>
      </c>
      <c r="AT8" s="4">
        <v>3945.3470000000002</v>
      </c>
      <c r="AU8" s="4">
        <v>4158.2179999999998</v>
      </c>
      <c r="AV8" s="4">
        <v>4398.0069999999996</v>
      </c>
      <c r="AW8" s="4">
        <v>4717.692</v>
      </c>
      <c r="AX8" s="4">
        <v>4863.3789999999999</v>
      </c>
      <c r="AY8" s="4">
        <v>5189.12</v>
      </c>
      <c r="AZ8" s="4">
        <v>5384.32</v>
      </c>
      <c r="BA8" s="4">
        <v>5675.7269999999999</v>
      </c>
      <c r="BB8" s="4">
        <v>5926.4459999999999</v>
      </c>
      <c r="BC8" s="4">
        <v>6246.4859999999999</v>
      </c>
      <c r="BD8" s="4">
        <v>6485.9639999999999</v>
      </c>
      <c r="BE8" s="4">
        <v>6725.442</v>
      </c>
      <c r="BF8" s="63">
        <f>(BE8-BD8)/ABS(BD8)</f>
        <v>3.6922499107303101E-2</v>
      </c>
      <c r="BG8" s="64">
        <f t="shared" si="0"/>
        <v>4.9338924011560766E-2</v>
      </c>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row>
    <row r="9" spans="1:91" ht="12.75" hidden="1" outlineLevel="1" collapsed="1">
      <c r="A9" s="42" t="s">
        <v>54</v>
      </c>
      <c r="B9" s="5" t="s">
        <v>14</v>
      </c>
      <c r="C9" s="57" t="s">
        <v>57</v>
      </c>
      <c r="D9" s="5" t="s">
        <v>60</v>
      </c>
      <c r="E9" s="4" t="s">
        <v>25</v>
      </c>
      <c r="F9" s="4" t="s">
        <v>25</v>
      </c>
      <c r="G9" s="4" t="s">
        <v>25</v>
      </c>
      <c r="H9" s="4" t="s">
        <v>25</v>
      </c>
      <c r="I9" s="4" t="s">
        <v>25</v>
      </c>
      <c r="J9" s="4" t="s">
        <v>25</v>
      </c>
      <c r="K9" s="4" t="s">
        <v>25</v>
      </c>
      <c r="L9" s="4" t="s">
        <v>25</v>
      </c>
      <c r="M9" s="4" t="s">
        <v>25</v>
      </c>
      <c r="N9" s="4" t="s">
        <v>25</v>
      </c>
      <c r="O9" s="4" t="s">
        <v>25</v>
      </c>
      <c r="P9" s="4" t="s">
        <v>25</v>
      </c>
      <c r="Q9" s="4" t="s">
        <v>25</v>
      </c>
      <c r="R9" s="4" t="s">
        <v>25</v>
      </c>
      <c r="S9" s="4" t="s">
        <v>25</v>
      </c>
      <c r="T9" s="4" t="s">
        <v>25</v>
      </c>
      <c r="U9" s="4" t="s">
        <v>25</v>
      </c>
      <c r="V9" s="4" t="s">
        <v>25</v>
      </c>
      <c r="W9" s="4" t="s">
        <v>25</v>
      </c>
      <c r="X9" s="4" t="s">
        <v>25</v>
      </c>
      <c r="Y9" s="4" t="s">
        <v>25</v>
      </c>
      <c r="Z9" s="4" t="s">
        <v>25</v>
      </c>
      <c r="AA9" s="4" t="s">
        <v>25</v>
      </c>
      <c r="AB9" s="4" t="s">
        <v>25</v>
      </c>
      <c r="AC9" s="4" t="s">
        <v>25</v>
      </c>
      <c r="AD9" s="4" t="s">
        <v>25</v>
      </c>
      <c r="AE9" s="4" t="s">
        <v>25</v>
      </c>
      <c r="AF9" s="4" t="s">
        <v>25</v>
      </c>
      <c r="AG9" s="4" t="s">
        <v>25</v>
      </c>
      <c r="AH9" s="4" t="s">
        <v>25</v>
      </c>
      <c r="AI9" s="4" t="s">
        <v>25</v>
      </c>
      <c r="AJ9" s="4" t="s">
        <v>25</v>
      </c>
      <c r="AK9" s="4" t="s">
        <v>25</v>
      </c>
      <c r="AL9" s="4" t="s">
        <v>25</v>
      </c>
      <c r="AM9" s="4">
        <v>17380.186380512172</v>
      </c>
      <c r="AN9" s="4">
        <v>18811.078845705099</v>
      </c>
      <c r="AO9" s="4">
        <v>18931.624401782276</v>
      </c>
      <c r="AP9" s="4">
        <v>19081.131750945991</v>
      </c>
      <c r="AQ9" s="4">
        <v>19176.444967115291</v>
      </c>
      <c r="AR9" s="4">
        <v>18986.05904767806</v>
      </c>
      <c r="AS9" s="4">
        <v>18218.600559853814</v>
      </c>
      <c r="AT9" s="4">
        <v>18333.226457003191</v>
      </c>
      <c r="AU9" s="4">
        <v>18151.182078502585</v>
      </c>
      <c r="AV9" s="4">
        <v>18311.981879577463</v>
      </c>
      <c r="AW9" s="4">
        <v>18578.418014129657</v>
      </c>
      <c r="AX9" s="4">
        <v>18312.569659909026</v>
      </c>
      <c r="AY9" s="4">
        <v>18626.769663727995</v>
      </c>
      <c r="AZ9" s="4">
        <v>18394.662311973243</v>
      </c>
      <c r="BA9" s="4">
        <v>18567.301527067164</v>
      </c>
      <c r="BB9" s="4">
        <v>18604.912382040671</v>
      </c>
      <c r="BC9" s="4">
        <v>18844.74358239484</v>
      </c>
      <c r="BD9" s="4">
        <v>18694.124835712144</v>
      </c>
      <c r="BE9" s="4">
        <v>18636.176468143236</v>
      </c>
      <c r="BF9" s="63">
        <f>(BE9-BD9)/ABS(BD9)</f>
        <v>-3.0998170857512884E-3</v>
      </c>
      <c r="BG9" s="64">
        <f t="shared" si="0"/>
        <v>2.7005128236075632E-3</v>
      </c>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row>
    <row r="10" spans="1:91" s="24" customFormat="1" ht="12.75" hidden="1" outlineLevel="1">
      <c r="A10" s="47" t="s">
        <v>96</v>
      </c>
      <c r="B10" s="51"/>
      <c r="C10" s="47" t="s">
        <v>94</v>
      </c>
      <c r="D10" s="51"/>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61"/>
      <c r="BG10" s="62" t="str">
        <f t="shared" si="0"/>
        <v>–</v>
      </c>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row>
    <row r="11" spans="1:91" ht="12.75" hidden="1" outlineLevel="1">
      <c r="A11" s="42" t="s">
        <v>13</v>
      </c>
      <c r="B11" s="43"/>
      <c r="C11" s="57" t="s">
        <v>92</v>
      </c>
      <c r="D11" s="58"/>
      <c r="E11" s="4" t="s">
        <v>25</v>
      </c>
      <c r="F11" s="4" t="s">
        <v>25</v>
      </c>
      <c r="G11" s="4" t="s">
        <v>25</v>
      </c>
      <c r="H11" s="4" t="s">
        <v>25</v>
      </c>
      <c r="I11" s="4" t="s">
        <v>25</v>
      </c>
      <c r="J11" s="4" t="s">
        <v>25</v>
      </c>
      <c r="K11" s="4" t="s">
        <v>25</v>
      </c>
      <c r="L11" s="4" t="s">
        <v>25</v>
      </c>
      <c r="M11" s="4" t="s">
        <v>25</v>
      </c>
      <c r="N11" s="4" t="s">
        <v>25</v>
      </c>
      <c r="O11" s="4" t="s">
        <v>25</v>
      </c>
      <c r="P11" s="4" t="s">
        <v>25</v>
      </c>
      <c r="Q11" s="4" t="s">
        <v>25</v>
      </c>
      <c r="R11" s="4" t="s">
        <v>25</v>
      </c>
      <c r="S11" s="4" t="s">
        <v>25</v>
      </c>
      <c r="T11" s="4" t="s">
        <v>25</v>
      </c>
      <c r="U11" s="4" t="s">
        <v>25</v>
      </c>
      <c r="V11" s="4" t="s">
        <v>25</v>
      </c>
      <c r="W11" s="4" t="s">
        <v>25</v>
      </c>
      <c r="X11" s="4" t="s">
        <v>25</v>
      </c>
      <c r="Y11" s="4" t="s">
        <v>25</v>
      </c>
      <c r="Z11" s="4" t="s">
        <v>25</v>
      </c>
      <c r="AA11" s="4" t="s">
        <v>25</v>
      </c>
      <c r="AB11" s="4" t="s">
        <v>25</v>
      </c>
      <c r="AC11" s="4" t="s">
        <v>25</v>
      </c>
      <c r="AD11" s="4" t="s">
        <v>25</v>
      </c>
      <c r="AE11" s="4" t="s">
        <v>25</v>
      </c>
      <c r="AF11" s="4" t="s">
        <v>25</v>
      </c>
      <c r="AG11" s="4" t="s">
        <v>25</v>
      </c>
      <c r="AH11" s="4" t="s">
        <v>25</v>
      </c>
      <c r="AI11" s="4" t="s">
        <v>25</v>
      </c>
      <c r="AJ11" s="4" t="s">
        <v>25</v>
      </c>
      <c r="AK11" s="4" t="s">
        <v>25</v>
      </c>
      <c r="AL11" s="4" t="s">
        <v>25</v>
      </c>
      <c r="AM11" s="4">
        <v>326237</v>
      </c>
      <c r="AN11" s="4">
        <v>333942</v>
      </c>
      <c r="AO11" s="4">
        <v>343645</v>
      </c>
      <c r="AP11" s="4">
        <v>354446</v>
      </c>
      <c r="AQ11" s="4">
        <v>369706</v>
      </c>
      <c r="AR11" s="4">
        <v>383491</v>
      </c>
      <c r="AS11" s="4">
        <v>394088</v>
      </c>
      <c r="AT11" s="4">
        <v>406578</v>
      </c>
      <c r="AU11" s="4">
        <v>416614</v>
      </c>
      <c r="AV11" s="4">
        <v>430240</v>
      </c>
      <c r="AW11" s="4">
        <v>442242</v>
      </c>
      <c r="AX11" s="4">
        <v>455239</v>
      </c>
      <c r="AY11" s="4">
        <v>466393</v>
      </c>
      <c r="AZ11" s="4">
        <v>480588</v>
      </c>
      <c r="BA11" s="4">
        <v>492870</v>
      </c>
      <c r="BB11" s="4">
        <v>501345</v>
      </c>
      <c r="BC11" s="4">
        <v>510886</v>
      </c>
      <c r="BD11" s="4">
        <v>522770</v>
      </c>
      <c r="BE11" s="4">
        <v>533007</v>
      </c>
      <c r="BF11" s="63">
        <f>(BE11-BD11)/ABS(BD11)</f>
        <v>1.9582225452876027E-2</v>
      </c>
      <c r="BG11" s="64">
        <f t="shared" si="0"/>
        <v>2.4955457938893932E-2</v>
      </c>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row>
    <row r="12" spans="1:91" ht="12.75" hidden="1" outlineLevel="2">
      <c r="A12" s="42" t="s">
        <v>55</v>
      </c>
      <c r="B12" s="5" t="s">
        <v>17</v>
      </c>
      <c r="C12" s="57" t="s">
        <v>6</v>
      </c>
      <c r="D12" s="5" t="s">
        <v>18</v>
      </c>
      <c r="E12" s="4" t="s">
        <v>25</v>
      </c>
      <c r="F12" s="4" t="s">
        <v>25</v>
      </c>
      <c r="G12" s="4" t="s">
        <v>25</v>
      </c>
      <c r="H12" s="4" t="s">
        <v>25</v>
      </c>
      <c r="I12" s="4" t="s">
        <v>25</v>
      </c>
      <c r="J12" s="4" t="s">
        <v>25</v>
      </c>
      <c r="K12" s="4" t="s">
        <v>25</v>
      </c>
      <c r="L12" s="4" t="s">
        <v>25</v>
      </c>
      <c r="M12" s="4" t="s">
        <v>25</v>
      </c>
      <c r="N12" s="4" t="s">
        <v>25</v>
      </c>
      <c r="O12" s="4" t="s">
        <v>25</v>
      </c>
      <c r="P12" s="4" t="s">
        <v>25</v>
      </c>
      <c r="Q12" s="4" t="s">
        <v>25</v>
      </c>
      <c r="R12" s="4" t="s">
        <v>25</v>
      </c>
      <c r="S12" s="4" t="s">
        <v>25</v>
      </c>
      <c r="T12" s="4" t="s">
        <v>25</v>
      </c>
      <c r="U12" s="4" t="s">
        <v>25</v>
      </c>
      <c r="V12" s="4" t="s">
        <v>25</v>
      </c>
      <c r="W12" s="4" t="s">
        <v>25</v>
      </c>
      <c r="X12" s="4" t="s">
        <v>25</v>
      </c>
      <c r="Y12" s="4" t="s">
        <v>25</v>
      </c>
      <c r="Z12" s="4" t="s">
        <v>25</v>
      </c>
      <c r="AA12" s="4" t="s">
        <v>25</v>
      </c>
      <c r="AB12" s="4" t="s">
        <v>25</v>
      </c>
      <c r="AC12" s="4" t="s">
        <v>25</v>
      </c>
      <c r="AD12" s="4" t="s">
        <v>25</v>
      </c>
      <c r="AE12" s="4" t="s">
        <v>25</v>
      </c>
      <c r="AF12" s="4" t="s">
        <v>25</v>
      </c>
      <c r="AG12" s="4" t="s">
        <v>25</v>
      </c>
      <c r="AH12" s="4" t="s">
        <v>25</v>
      </c>
      <c r="AI12" s="4" t="s">
        <v>25</v>
      </c>
      <c r="AJ12" s="4" t="s">
        <v>25</v>
      </c>
      <c r="AK12" s="4" t="s">
        <v>25</v>
      </c>
      <c r="AL12" s="4" t="s">
        <v>25</v>
      </c>
      <c r="AM12" s="4">
        <v>11380.205999999998</v>
      </c>
      <c r="AN12" s="4">
        <v>11910.18</v>
      </c>
      <c r="AO12" s="4">
        <v>12385.134</v>
      </c>
      <c r="AP12" s="4">
        <v>12944.176000000001</v>
      </c>
      <c r="AQ12" s="4">
        <v>13495.350999999999</v>
      </c>
      <c r="AR12" s="4">
        <v>14001.386999999999</v>
      </c>
      <c r="AS12" s="4">
        <v>14485.038</v>
      </c>
      <c r="AT12" s="4">
        <v>14852.936</v>
      </c>
      <c r="AU12" s="4">
        <v>15250.290999999997</v>
      </c>
      <c r="AV12" s="4">
        <v>15676.521999999999</v>
      </c>
      <c r="AW12" s="4">
        <v>16016.66</v>
      </c>
      <c r="AX12" s="4">
        <v>16379.905999999999</v>
      </c>
      <c r="AY12" s="4">
        <v>16751.295000000002</v>
      </c>
      <c r="AZ12" s="4">
        <v>17133.087</v>
      </c>
      <c r="BA12" s="4">
        <v>17440.074000000001</v>
      </c>
      <c r="BB12" s="4">
        <v>17827.969000000001</v>
      </c>
      <c r="BC12" s="4">
        <v>17859.888999999999</v>
      </c>
      <c r="BD12" s="4">
        <v>18099.218000000001</v>
      </c>
      <c r="BE12" s="4">
        <v>18514.149000000001</v>
      </c>
      <c r="BF12" s="63">
        <f>(BE12-BD12)/ABS(BD12)</f>
        <v>2.2925355117552618E-2</v>
      </c>
      <c r="BG12" s="64">
        <f t="shared" si="0"/>
        <v>1.9606637089806939E-2</v>
      </c>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row>
    <row r="13" spans="1:91" ht="12.75" hidden="1" outlineLevel="1">
      <c r="A13" s="42" t="s">
        <v>54</v>
      </c>
      <c r="B13" s="5" t="s">
        <v>14</v>
      </c>
      <c r="C13" s="57" t="s">
        <v>57</v>
      </c>
      <c r="D13" s="5" t="s">
        <v>60</v>
      </c>
      <c r="E13" s="4" t="s">
        <v>25</v>
      </c>
      <c r="F13" s="4" t="s">
        <v>25</v>
      </c>
      <c r="G13" s="4" t="s">
        <v>25</v>
      </c>
      <c r="H13" s="4" t="s">
        <v>25</v>
      </c>
      <c r="I13" s="4" t="s">
        <v>25</v>
      </c>
      <c r="J13" s="4" t="s">
        <v>25</v>
      </c>
      <c r="K13" s="4" t="s">
        <v>25</v>
      </c>
      <c r="L13" s="4" t="s">
        <v>25</v>
      </c>
      <c r="M13" s="4" t="s">
        <v>25</v>
      </c>
      <c r="N13" s="4" t="s">
        <v>25</v>
      </c>
      <c r="O13" s="4" t="s">
        <v>25</v>
      </c>
      <c r="P13" s="4" t="s">
        <v>25</v>
      </c>
      <c r="Q13" s="4" t="s">
        <v>25</v>
      </c>
      <c r="R13" s="4" t="s">
        <v>25</v>
      </c>
      <c r="S13" s="4" t="s">
        <v>25</v>
      </c>
      <c r="T13" s="4" t="s">
        <v>25</v>
      </c>
      <c r="U13" s="4" t="s">
        <v>25</v>
      </c>
      <c r="V13" s="4" t="s">
        <v>25</v>
      </c>
      <c r="W13" s="4" t="s">
        <v>25</v>
      </c>
      <c r="X13" s="4" t="s">
        <v>25</v>
      </c>
      <c r="Y13" s="4" t="s">
        <v>25</v>
      </c>
      <c r="Z13" s="4" t="s">
        <v>25</v>
      </c>
      <c r="AA13" s="4" t="s">
        <v>25</v>
      </c>
      <c r="AB13" s="4" t="s">
        <v>25</v>
      </c>
      <c r="AC13" s="4" t="s">
        <v>25</v>
      </c>
      <c r="AD13" s="4" t="s">
        <v>25</v>
      </c>
      <c r="AE13" s="4" t="s">
        <v>25</v>
      </c>
      <c r="AF13" s="4" t="s">
        <v>25</v>
      </c>
      <c r="AG13" s="4" t="s">
        <v>25</v>
      </c>
      <c r="AH13" s="4" t="s">
        <v>25</v>
      </c>
      <c r="AI13" s="4" t="s">
        <v>25</v>
      </c>
      <c r="AJ13" s="4" t="s">
        <v>25</v>
      </c>
      <c r="AK13" s="4" t="s">
        <v>25</v>
      </c>
      <c r="AL13" s="4" t="s">
        <v>25</v>
      </c>
      <c r="AM13" s="4">
        <v>34883.247455071003</v>
      </c>
      <c r="AN13" s="4">
        <v>35665.414952297106</v>
      </c>
      <c r="AO13" s="4">
        <v>36040.489458598262</v>
      </c>
      <c r="AP13" s="4">
        <v>36519.458535291698</v>
      </c>
      <c r="AQ13" s="4">
        <v>36502.926649824447</v>
      </c>
      <c r="AR13" s="4">
        <v>36510.340529503948</v>
      </c>
      <c r="AS13" s="4">
        <v>36755.846409938895</v>
      </c>
      <c r="AT13" s="4">
        <v>36531.57819655761</v>
      </c>
      <c r="AU13" s="4">
        <v>36605.325313119574</v>
      </c>
      <c r="AV13" s="4">
        <v>36436.691149126069</v>
      </c>
      <c r="AW13" s="4">
        <v>36216.958136043162</v>
      </c>
      <c r="AX13" s="4">
        <v>35980.893552617417</v>
      </c>
      <c r="AY13" s="4">
        <v>35916.694718831546</v>
      </c>
      <c r="AZ13" s="4">
        <v>35650.259681889685</v>
      </c>
      <c r="BA13" s="4">
        <v>35384.734311278837</v>
      </c>
      <c r="BB13" s="4">
        <v>35560.280844528221</v>
      </c>
      <c r="BC13" s="4">
        <v>34958.658095935301</v>
      </c>
      <c r="BD13" s="4">
        <v>34621.761003883163</v>
      </c>
      <c r="BE13" s="4">
        <v>34735.283026301724</v>
      </c>
      <c r="BF13" s="63">
        <f>(BE13-BD13)/ABS(BD13)</f>
        <v>3.2789210925992128E-3</v>
      </c>
      <c r="BG13" s="64">
        <f t="shared" si="0"/>
        <v>-5.2121284053255222E-3</v>
      </c>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row>
    <row r="14" spans="1:91" s="24" customFormat="1" ht="12.75" hidden="1" outlineLevel="1">
      <c r="A14" s="40" t="s">
        <v>102</v>
      </c>
      <c r="B14" s="41"/>
      <c r="C14" s="54" t="s">
        <v>101</v>
      </c>
      <c r="D14" s="5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61"/>
      <c r="BG14" s="62" t="str">
        <f t="shared" si="0"/>
        <v>–</v>
      </c>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row>
    <row r="15" spans="1:91" ht="12.75" collapsed="1">
      <c r="A15" s="57" t="s">
        <v>13</v>
      </c>
      <c r="B15" s="58"/>
      <c r="C15" s="57" t="s">
        <v>90</v>
      </c>
      <c r="D15" s="58"/>
      <c r="E15" s="4">
        <v>139698</v>
      </c>
      <c r="F15" s="4" t="s">
        <v>25</v>
      </c>
      <c r="G15" s="4" t="s">
        <v>25</v>
      </c>
      <c r="H15" s="4">
        <v>0</v>
      </c>
      <c r="I15" s="4" t="s">
        <v>25</v>
      </c>
      <c r="J15" s="4" t="s">
        <v>25</v>
      </c>
      <c r="K15" s="4" t="s">
        <v>25</v>
      </c>
      <c r="L15" s="4" t="s">
        <v>25</v>
      </c>
      <c r="M15" s="4">
        <v>175783</v>
      </c>
      <c r="N15" s="4" t="s">
        <v>25</v>
      </c>
      <c r="O15" s="4" t="s">
        <v>25</v>
      </c>
      <c r="P15" s="4" t="s">
        <v>25</v>
      </c>
      <c r="Q15" s="4" t="s">
        <v>25</v>
      </c>
      <c r="R15" s="4" t="s">
        <v>25</v>
      </c>
      <c r="S15" s="4" t="s">
        <v>25</v>
      </c>
      <c r="T15" s="4" t="s">
        <v>25</v>
      </c>
      <c r="U15" s="4" t="s">
        <v>25</v>
      </c>
      <c r="V15" s="4" t="s">
        <v>25</v>
      </c>
      <c r="W15" s="4" t="s">
        <v>25</v>
      </c>
      <c r="X15" s="4" t="s">
        <v>25</v>
      </c>
      <c r="Y15" s="4" t="s">
        <v>25</v>
      </c>
      <c r="Z15" s="4" t="s">
        <v>25</v>
      </c>
      <c r="AA15" s="4">
        <v>312325</v>
      </c>
      <c r="AB15" s="4" t="s">
        <v>25</v>
      </c>
      <c r="AC15" s="4">
        <v>327792</v>
      </c>
      <c r="AD15" s="4" t="s">
        <v>25</v>
      </c>
      <c r="AE15" s="4">
        <v>352579</v>
      </c>
      <c r="AF15" s="4" t="s">
        <v>25</v>
      </c>
      <c r="AG15" s="4">
        <v>379081</v>
      </c>
      <c r="AH15" s="4" t="s">
        <v>25</v>
      </c>
      <c r="AI15" s="4">
        <v>413080</v>
      </c>
      <c r="AJ15" s="4" t="s">
        <v>25</v>
      </c>
      <c r="AK15" s="4">
        <v>437304</v>
      </c>
      <c r="AL15" s="4" t="s">
        <v>25</v>
      </c>
      <c r="AM15" s="4">
        <v>473570</v>
      </c>
      <c r="AN15" s="4">
        <v>488218</v>
      </c>
      <c r="AO15" s="4">
        <v>507256</v>
      </c>
      <c r="AP15" s="4">
        <v>528866</v>
      </c>
      <c r="AQ15" s="4">
        <v>553378</v>
      </c>
      <c r="AR15" s="4">
        <v>577165</v>
      </c>
      <c r="AS15" s="4">
        <v>599856</v>
      </c>
      <c r="AT15" s="4">
        <v>621780</v>
      </c>
      <c r="AU15" s="4">
        <v>645702</v>
      </c>
      <c r="AV15" s="4">
        <v>670411</v>
      </c>
      <c r="AW15" s="4">
        <v>696176</v>
      </c>
      <c r="AX15" s="4">
        <v>720815</v>
      </c>
      <c r="AY15" s="4">
        <v>744977</v>
      </c>
      <c r="AZ15" s="4">
        <v>773299</v>
      </c>
      <c r="BA15" s="4">
        <v>798554</v>
      </c>
      <c r="BB15" s="4">
        <v>819887</v>
      </c>
      <c r="BC15" s="4">
        <v>842357</v>
      </c>
      <c r="BD15" s="4">
        <v>869722</v>
      </c>
      <c r="BE15" s="4">
        <v>893888</v>
      </c>
      <c r="BF15" s="63">
        <f>(BE15-BD15)/ABS(BD15)</f>
        <v>2.778589020399622E-2</v>
      </c>
      <c r="BG15" s="64">
        <f t="shared" si="0"/>
        <v>3.3067975688430402E-2</v>
      </c>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row>
    <row r="16" spans="1:91" ht="12.75" hidden="1" outlineLevel="1">
      <c r="A16" s="57" t="s">
        <v>55</v>
      </c>
      <c r="B16" s="5" t="s">
        <v>17</v>
      </c>
      <c r="C16" s="57" t="s">
        <v>6</v>
      </c>
      <c r="D16" s="5" t="s">
        <v>18</v>
      </c>
      <c r="E16" s="4">
        <v>873.5</v>
      </c>
      <c r="F16" s="4" t="s">
        <v>25</v>
      </c>
      <c r="G16" s="4" t="s">
        <v>25</v>
      </c>
      <c r="H16" s="4" t="s">
        <v>25</v>
      </c>
      <c r="I16" s="4" t="s">
        <v>25</v>
      </c>
      <c r="J16" s="4" t="s">
        <v>25</v>
      </c>
      <c r="K16" s="4" t="s">
        <v>25</v>
      </c>
      <c r="L16" s="4" t="s">
        <v>25</v>
      </c>
      <c r="M16" s="4">
        <v>1742.482</v>
      </c>
      <c r="N16" s="4" t="s">
        <v>25</v>
      </c>
      <c r="O16" s="4" t="s">
        <v>25</v>
      </c>
      <c r="P16" s="4" t="s">
        <v>25</v>
      </c>
      <c r="Q16" s="4" t="s">
        <v>25</v>
      </c>
      <c r="R16" s="4" t="s">
        <v>25</v>
      </c>
      <c r="S16" s="4" t="s">
        <v>25</v>
      </c>
      <c r="T16" s="4" t="s">
        <v>25</v>
      </c>
      <c r="U16" s="4" t="s">
        <v>25</v>
      </c>
      <c r="V16" s="4" t="s">
        <v>25</v>
      </c>
      <c r="W16" s="4" t="s">
        <v>25</v>
      </c>
      <c r="X16" s="4" t="s">
        <v>25</v>
      </c>
      <c r="Y16" s="4" t="s">
        <v>25</v>
      </c>
      <c r="Z16" s="4" t="s">
        <v>25</v>
      </c>
      <c r="AA16" s="4">
        <v>6346</v>
      </c>
      <c r="AB16" s="4" t="s">
        <v>25</v>
      </c>
      <c r="AC16" s="4">
        <v>7431.6574696307316</v>
      </c>
      <c r="AD16" s="4" t="s">
        <v>25</v>
      </c>
      <c r="AE16" s="4">
        <v>8824</v>
      </c>
      <c r="AF16" s="4" t="s">
        <v>25</v>
      </c>
      <c r="AG16" s="4">
        <v>10239</v>
      </c>
      <c r="AH16" s="4" t="s">
        <v>25</v>
      </c>
      <c r="AI16" s="4">
        <v>11667</v>
      </c>
      <c r="AJ16" s="4" t="s">
        <v>25</v>
      </c>
      <c r="AK16" s="4">
        <v>12799</v>
      </c>
      <c r="AL16" s="4" t="s">
        <v>25</v>
      </c>
      <c r="AM16" s="4">
        <v>13940.880999999999</v>
      </c>
      <c r="AN16" s="4">
        <v>14812.278</v>
      </c>
      <c r="AO16" s="4">
        <v>15482.556</v>
      </c>
      <c r="AP16" s="4">
        <v>16272.307000000001</v>
      </c>
      <c r="AQ16" s="4">
        <v>17017.526999999998</v>
      </c>
      <c r="AR16" s="4">
        <v>17678.492999999999</v>
      </c>
      <c r="AS16" s="4">
        <v>18233.843000000001</v>
      </c>
      <c r="AT16" s="4">
        <v>18798.282999999999</v>
      </c>
      <c r="AU16" s="4">
        <v>19408.508999999998</v>
      </c>
      <c r="AV16" s="4">
        <v>20074.528999999999</v>
      </c>
      <c r="AW16" s="4">
        <v>20734.351999999999</v>
      </c>
      <c r="AX16" s="4">
        <v>21243.285</v>
      </c>
      <c r="AY16" s="4">
        <v>21940.415000000001</v>
      </c>
      <c r="AZ16" s="4">
        <v>22517.406999999999</v>
      </c>
      <c r="BA16" s="4">
        <v>23115.800999999999</v>
      </c>
      <c r="BB16" s="4">
        <v>23754.415000000001</v>
      </c>
      <c r="BC16" s="4">
        <v>24106.375</v>
      </c>
      <c r="BD16" s="4">
        <v>24585.182000000001</v>
      </c>
      <c r="BE16" s="4">
        <v>25239.591</v>
      </c>
      <c r="BF16" s="63">
        <f>(BE16-BD16)/ABS(BD16)</f>
        <v>2.661802544313073E-2</v>
      </c>
      <c r="BG16" s="64">
        <f t="shared" si="0"/>
        <v>2.6634292346757217E-2</v>
      </c>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row>
    <row r="17" spans="1:89" ht="12.75" collapsed="1">
      <c r="A17" s="11" t="s">
        <v>54</v>
      </c>
      <c r="B17" s="12" t="s">
        <v>14</v>
      </c>
      <c r="C17" s="11" t="s">
        <v>57</v>
      </c>
      <c r="D17" s="12" t="s">
        <v>60</v>
      </c>
      <c r="E17" s="13">
        <v>6252.7738407135394</v>
      </c>
      <c r="F17" s="13" t="s">
        <v>25</v>
      </c>
      <c r="G17" s="13" t="s">
        <v>25</v>
      </c>
      <c r="H17" s="13" t="s">
        <v>25</v>
      </c>
      <c r="I17" s="13" t="s">
        <v>25</v>
      </c>
      <c r="J17" s="13" t="s">
        <v>25</v>
      </c>
      <c r="K17" s="13" t="s">
        <v>25</v>
      </c>
      <c r="L17" s="13" t="s">
        <v>25</v>
      </c>
      <c r="M17" s="13">
        <v>9912.6878025747646</v>
      </c>
      <c r="N17" s="13" t="s">
        <v>25</v>
      </c>
      <c r="O17" s="13" t="s">
        <v>25</v>
      </c>
      <c r="P17" s="13" t="s">
        <v>25</v>
      </c>
      <c r="Q17" s="13" t="s">
        <v>25</v>
      </c>
      <c r="R17" s="13" t="s">
        <v>25</v>
      </c>
      <c r="S17" s="13" t="s">
        <v>25</v>
      </c>
      <c r="T17" s="13" t="s">
        <v>25</v>
      </c>
      <c r="U17" s="13" t="s">
        <v>25</v>
      </c>
      <c r="V17" s="13" t="s">
        <v>25</v>
      </c>
      <c r="W17" s="13" t="s">
        <v>25</v>
      </c>
      <c r="X17" s="13" t="s">
        <v>25</v>
      </c>
      <c r="Y17" s="13" t="s">
        <v>25</v>
      </c>
      <c r="Z17" s="13" t="s">
        <v>25</v>
      </c>
      <c r="AA17" s="13">
        <v>20318.578403906187</v>
      </c>
      <c r="AB17" s="13" t="s">
        <v>25</v>
      </c>
      <c r="AC17" s="13">
        <v>22671.86956860061</v>
      </c>
      <c r="AD17" s="13" t="s">
        <v>25</v>
      </c>
      <c r="AE17" s="13">
        <v>25027.015222120433</v>
      </c>
      <c r="AF17" s="13" t="s">
        <v>25</v>
      </c>
      <c r="AG17" s="13">
        <v>27010.058536302269</v>
      </c>
      <c r="AH17" s="13" t="s">
        <v>25</v>
      </c>
      <c r="AI17" s="13">
        <v>28243.923695168007</v>
      </c>
      <c r="AJ17" s="13" t="s">
        <v>25</v>
      </c>
      <c r="AK17" s="13">
        <v>29267.969193055633</v>
      </c>
      <c r="AL17" s="13" t="s">
        <v>25</v>
      </c>
      <c r="AM17" s="13">
        <v>29437.846569672911</v>
      </c>
      <c r="AN17" s="13">
        <v>30339.475398285191</v>
      </c>
      <c r="AO17" s="13">
        <v>30522.174207895026</v>
      </c>
      <c r="AP17" s="13">
        <v>30768.298586031244</v>
      </c>
      <c r="AQ17" s="13">
        <v>30752.084470289745</v>
      </c>
      <c r="AR17" s="13">
        <v>30629.877071547999</v>
      </c>
      <c r="AS17" s="13">
        <v>30397.033621402468</v>
      </c>
      <c r="AT17" s="13">
        <v>30233.013284441444</v>
      </c>
      <c r="AU17" s="13">
        <v>30057.997342427312</v>
      </c>
      <c r="AV17" s="13">
        <v>29943.615185311697</v>
      </c>
      <c r="AW17" s="13">
        <v>29783.204247201858</v>
      </c>
      <c r="AX17" s="13">
        <v>29471.202735792125</v>
      </c>
      <c r="AY17" s="13">
        <v>29451.130706048643</v>
      </c>
      <c r="AZ17" s="13">
        <v>29118.629404667536</v>
      </c>
      <c r="BA17" s="13">
        <v>28947.073084600415</v>
      </c>
      <c r="BB17" s="13">
        <v>28972.791372469619</v>
      </c>
      <c r="BC17" s="13">
        <v>28617.765389258948</v>
      </c>
      <c r="BD17" s="13">
        <v>28267.862604372433</v>
      </c>
      <c r="BE17" s="13">
        <v>28235.742061645306</v>
      </c>
      <c r="BF17" s="65">
        <f>(BE17-BD17)/ABS(BD17)</f>
        <v>-1.1362918794631E-3</v>
      </c>
      <c r="BG17" s="66">
        <f t="shared" si="0"/>
        <v>-6.2229249036613813E-3</v>
      </c>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row>
    <row r="18" spans="1:89" ht="12.75">
      <c r="A18" s="37" t="s">
        <v>15</v>
      </c>
      <c r="B18" s="50"/>
      <c r="C18" s="56" t="s">
        <v>7</v>
      </c>
      <c r="D18" s="50"/>
      <c r="E18" s="49"/>
      <c r="F18" s="49"/>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50"/>
    </row>
    <row r="19" spans="1:89" s="24" customFormat="1" ht="12.75" hidden="1" outlineLevel="1">
      <c r="A19" s="47" t="s">
        <v>95</v>
      </c>
      <c r="B19" s="51"/>
      <c r="C19" s="47" t="s">
        <v>93</v>
      </c>
      <c r="D19" s="51"/>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61"/>
      <c r="BG19" s="62" t="str">
        <f t="shared" si="0"/>
        <v>–</v>
      </c>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row>
    <row r="20" spans="1:89" ht="12.75" hidden="1" outlineLevel="1">
      <c r="A20" s="42" t="s">
        <v>13</v>
      </c>
      <c r="B20" s="43"/>
      <c r="C20" s="57" t="s">
        <v>91</v>
      </c>
      <c r="D20" s="58"/>
      <c r="E20" s="4" t="s">
        <v>25</v>
      </c>
      <c r="F20" s="4" t="s">
        <v>25</v>
      </c>
      <c r="G20" s="4" t="s">
        <v>25</v>
      </c>
      <c r="H20" s="4" t="s">
        <v>25</v>
      </c>
      <c r="I20" s="4" t="s">
        <v>25</v>
      </c>
      <c r="J20" s="4" t="s">
        <v>25</v>
      </c>
      <c r="K20" s="4" t="s">
        <v>25</v>
      </c>
      <c r="L20" s="4" t="s">
        <v>25</v>
      </c>
      <c r="M20" s="4" t="s">
        <v>25</v>
      </c>
      <c r="N20" s="4" t="s">
        <v>25</v>
      </c>
      <c r="O20" s="4" t="s">
        <v>25</v>
      </c>
      <c r="P20" s="4" t="s">
        <v>25</v>
      </c>
      <c r="Q20" s="4" t="s">
        <v>25</v>
      </c>
      <c r="R20" s="4" t="s">
        <v>25</v>
      </c>
      <c r="S20" s="4" t="s">
        <v>25</v>
      </c>
      <c r="T20" s="4" t="s">
        <v>25</v>
      </c>
      <c r="U20" s="4" t="s">
        <v>25</v>
      </c>
      <c r="V20" s="4" t="s">
        <v>25</v>
      </c>
      <c r="W20" s="4" t="s">
        <v>25</v>
      </c>
      <c r="X20" s="4" t="s">
        <v>25</v>
      </c>
      <c r="Y20" s="4" t="s">
        <v>25</v>
      </c>
      <c r="Z20" s="4" t="s">
        <v>25</v>
      </c>
      <c r="AA20" s="4" t="s">
        <v>25</v>
      </c>
      <c r="AB20" s="4" t="s">
        <v>25</v>
      </c>
      <c r="AC20" s="4" t="s">
        <v>25</v>
      </c>
      <c r="AD20" s="4" t="s">
        <v>25</v>
      </c>
      <c r="AE20" s="4" t="s">
        <v>25</v>
      </c>
      <c r="AF20" s="4" t="s">
        <v>25</v>
      </c>
      <c r="AG20" s="4" t="s">
        <v>25</v>
      </c>
      <c r="AH20" s="4" t="s">
        <v>25</v>
      </c>
      <c r="AI20" s="4" t="s">
        <v>25</v>
      </c>
      <c r="AJ20" s="4" t="s">
        <v>25</v>
      </c>
      <c r="AK20" s="4" t="s">
        <v>25</v>
      </c>
      <c r="AL20" s="4" t="s">
        <v>25</v>
      </c>
      <c r="AM20" s="4">
        <v>48479</v>
      </c>
      <c r="AN20" s="4">
        <v>50805</v>
      </c>
      <c r="AO20" s="4">
        <v>52221</v>
      </c>
      <c r="AP20" s="4">
        <v>53285</v>
      </c>
      <c r="AQ20" s="4">
        <v>53860</v>
      </c>
      <c r="AR20" s="4">
        <v>54613</v>
      </c>
      <c r="AS20" s="4">
        <v>55101</v>
      </c>
      <c r="AT20" s="4">
        <v>55197</v>
      </c>
      <c r="AU20" s="4">
        <v>55069</v>
      </c>
      <c r="AV20" s="4">
        <v>54437</v>
      </c>
      <c r="AW20" s="4">
        <v>55134</v>
      </c>
      <c r="AX20" s="4">
        <v>52848</v>
      </c>
      <c r="AY20" s="4">
        <v>52505</v>
      </c>
      <c r="AZ20" s="4">
        <v>52549</v>
      </c>
      <c r="BA20" s="4">
        <v>51401</v>
      </c>
      <c r="BB20" s="4">
        <v>52066</v>
      </c>
      <c r="BC20" s="4">
        <v>52142</v>
      </c>
      <c r="BD20" s="4">
        <v>52590</v>
      </c>
      <c r="BE20" s="4">
        <v>52556</v>
      </c>
      <c r="BF20" s="63">
        <f>(BE20-BD20)/ABS(BD20)</f>
        <v>-6.46510743487355E-4</v>
      </c>
      <c r="BG20" s="64">
        <f t="shared" si="0"/>
        <v>-4.529132272652993E-3</v>
      </c>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row>
    <row r="21" spans="1:89" ht="12.75" hidden="1" outlineLevel="2">
      <c r="A21" s="42" t="s">
        <v>55</v>
      </c>
      <c r="B21" s="5" t="s">
        <v>17</v>
      </c>
      <c r="C21" s="57" t="s">
        <v>6</v>
      </c>
      <c r="D21" s="5" t="s">
        <v>18</v>
      </c>
      <c r="E21" s="4" t="s">
        <v>25</v>
      </c>
      <c r="F21" s="4" t="s">
        <v>25</v>
      </c>
      <c r="G21" s="4" t="s">
        <v>25</v>
      </c>
      <c r="H21" s="4" t="s">
        <v>25</v>
      </c>
      <c r="I21" s="4" t="s">
        <v>25</v>
      </c>
      <c r="J21" s="4" t="s">
        <v>25</v>
      </c>
      <c r="K21" s="4" t="s">
        <v>25</v>
      </c>
      <c r="L21" s="4" t="s">
        <v>25</v>
      </c>
      <c r="M21" s="4" t="s">
        <v>25</v>
      </c>
      <c r="N21" s="4" t="s">
        <v>25</v>
      </c>
      <c r="O21" s="4" t="s">
        <v>25</v>
      </c>
      <c r="P21" s="4" t="s">
        <v>25</v>
      </c>
      <c r="Q21" s="4" t="s">
        <v>25</v>
      </c>
      <c r="R21" s="4" t="s">
        <v>25</v>
      </c>
      <c r="S21" s="4" t="s">
        <v>25</v>
      </c>
      <c r="T21" s="4" t="s">
        <v>25</v>
      </c>
      <c r="U21" s="4" t="s">
        <v>25</v>
      </c>
      <c r="V21" s="4" t="s">
        <v>25</v>
      </c>
      <c r="W21" s="4" t="s">
        <v>25</v>
      </c>
      <c r="X21" s="4" t="s">
        <v>25</v>
      </c>
      <c r="Y21" s="4" t="s">
        <v>25</v>
      </c>
      <c r="Z21" s="4" t="s">
        <v>25</v>
      </c>
      <c r="AA21" s="4" t="s">
        <v>25</v>
      </c>
      <c r="AB21" s="4" t="s">
        <v>25</v>
      </c>
      <c r="AC21" s="4" t="s">
        <v>25</v>
      </c>
      <c r="AD21" s="4" t="s">
        <v>25</v>
      </c>
      <c r="AE21" s="4" t="s">
        <v>25</v>
      </c>
      <c r="AF21" s="4" t="s">
        <v>25</v>
      </c>
      <c r="AG21" s="4" t="s">
        <v>25</v>
      </c>
      <c r="AH21" s="4" t="s">
        <v>25</v>
      </c>
      <c r="AI21" s="4" t="s">
        <v>25</v>
      </c>
      <c r="AJ21" s="4" t="s">
        <v>25</v>
      </c>
      <c r="AK21" s="4" t="s">
        <v>25</v>
      </c>
      <c r="AL21" s="4" t="s">
        <v>25</v>
      </c>
      <c r="AM21" s="4">
        <v>652.34900000000005</v>
      </c>
      <c r="AN21" s="4">
        <v>700.72500000000002</v>
      </c>
      <c r="AO21" s="4">
        <v>722.40599999999995</v>
      </c>
      <c r="AP21" s="4">
        <v>745.30799999999999</v>
      </c>
      <c r="AQ21" s="4">
        <v>743.09900000000005</v>
      </c>
      <c r="AR21" s="4">
        <v>758.51199999999994</v>
      </c>
      <c r="AS21" s="4">
        <v>760.03499999999997</v>
      </c>
      <c r="AT21" s="4">
        <v>761.48299999999995</v>
      </c>
      <c r="AU21" s="4">
        <v>762.35799999999995</v>
      </c>
      <c r="AV21" s="4">
        <v>756.35599999999999</v>
      </c>
      <c r="AW21" s="4">
        <v>761.64400000000001</v>
      </c>
      <c r="AX21" s="4">
        <v>741.75599999999997</v>
      </c>
      <c r="AY21" s="4">
        <v>743.55700000000002</v>
      </c>
      <c r="AZ21" s="4">
        <v>757.75300000000004</v>
      </c>
      <c r="BA21" s="4">
        <v>758.35400000000004</v>
      </c>
      <c r="BB21" s="4">
        <v>767.07600000000002</v>
      </c>
      <c r="BC21" s="4">
        <v>779.01599999999996</v>
      </c>
      <c r="BD21" s="4">
        <v>796.03099999999995</v>
      </c>
      <c r="BE21" s="4">
        <v>805.60900000000004</v>
      </c>
      <c r="BF21" s="63">
        <f>(BE21-BD21)/ABS(BD21)</f>
        <v>1.20321947260849E-2</v>
      </c>
      <c r="BG21" s="64">
        <f t="shared" si="0"/>
        <v>5.6260386824862271E-3</v>
      </c>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row>
    <row r="22" spans="1:89" ht="12.75" hidden="1" outlineLevel="1" collapsed="1">
      <c r="A22" s="42" t="s">
        <v>54</v>
      </c>
      <c r="B22" s="5" t="s">
        <v>14</v>
      </c>
      <c r="C22" s="57" t="s">
        <v>57</v>
      </c>
      <c r="D22" s="5" t="s">
        <v>60</v>
      </c>
      <c r="E22" s="4" t="s">
        <v>25</v>
      </c>
      <c r="F22" s="4" t="s">
        <v>25</v>
      </c>
      <c r="G22" s="4" t="s">
        <v>25</v>
      </c>
      <c r="H22" s="4" t="s">
        <v>25</v>
      </c>
      <c r="I22" s="4" t="s">
        <v>25</v>
      </c>
      <c r="J22" s="4" t="s">
        <v>25</v>
      </c>
      <c r="K22" s="4" t="s">
        <v>25</v>
      </c>
      <c r="L22" s="4" t="s">
        <v>25</v>
      </c>
      <c r="M22" s="4" t="s">
        <v>25</v>
      </c>
      <c r="N22" s="4" t="s">
        <v>25</v>
      </c>
      <c r="O22" s="4" t="s">
        <v>25</v>
      </c>
      <c r="P22" s="4" t="s">
        <v>25</v>
      </c>
      <c r="Q22" s="4" t="s">
        <v>25</v>
      </c>
      <c r="R22" s="4" t="s">
        <v>25</v>
      </c>
      <c r="S22" s="4" t="s">
        <v>25</v>
      </c>
      <c r="T22" s="4" t="s">
        <v>25</v>
      </c>
      <c r="U22" s="4" t="s">
        <v>25</v>
      </c>
      <c r="V22" s="4" t="s">
        <v>25</v>
      </c>
      <c r="W22" s="4" t="s">
        <v>25</v>
      </c>
      <c r="X22" s="4" t="s">
        <v>25</v>
      </c>
      <c r="Y22" s="4" t="s">
        <v>25</v>
      </c>
      <c r="Z22" s="4" t="s">
        <v>25</v>
      </c>
      <c r="AA22" s="4" t="s">
        <v>25</v>
      </c>
      <c r="AB22" s="4" t="s">
        <v>25</v>
      </c>
      <c r="AC22" s="4" t="s">
        <v>25</v>
      </c>
      <c r="AD22" s="4" t="s">
        <v>25</v>
      </c>
      <c r="AE22" s="4" t="s">
        <v>25</v>
      </c>
      <c r="AF22" s="4" t="s">
        <v>25</v>
      </c>
      <c r="AG22" s="4" t="s">
        <v>25</v>
      </c>
      <c r="AH22" s="4" t="s">
        <v>25</v>
      </c>
      <c r="AI22" s="4" t="s">
        <v>25</v>
      </c>
      <c r="AJ22" s="4" t="s">
        <v>25</v>
      </c>
      <c r="AK22" s="4" t="s">
        <v>25</v>
      </c>
      <c r="AL22" s="4" t="s">
        <v>25</v>
      </c>
      <c r="AM22" s="4">
        <v>13456.32129375606</v>
      </c>
      <c r="AN22" s="4">
        <v>13792.441688810157</v>
      </c>
      <c r="AO22" s="4">
        <v>13833.630148790715</v>
      </c>
      <c r="AP22" s="4">
        <v>13987.200900816364</v>
      </c>
      <c r="AQ22" s="4">
        <v>13796.862235425178</v>
      </c>
      <c r="AR22" s="4">
        <v>13888.854302089245</v>
      </c>
      <c r="AS22" s="4">
        <v>13793.488321446071</v>
      </c>
      <c r="AT22" s="4">
        <v>13795.731652082539</v>
      </c>
      <c r="AU22" s="4">
        <v>13843.687010840944</v>
      </c>
      <c r="AV22" s="4">
        <v>13894.152873964398</v>
      </c>
      <c r="AW22" s="4">
        <v>13814.415786991693</v>
      </c>
      <c r="AX22" s="4">
        <v>14035.649409627611</v>
      </c>
      <c r="AY22" s="4">
        <v>14161.641748404914</v>
      </c>
      <c r="AZ22" s="4">
        <v>14419.931873108908</v>
      </c>
      <c r="BA22" s="4">
        <v>14753.681834983756</v>
      </c>
      <c r="BB22" s="4">
        <v>14732.76226328122</v>
      </c>
      <c r="BC22" s="4">
        <v>14940.278470331019</v>
      </c>
      <c r="BD22" s="4">
        <v>15136.546872028901</v>
      </c>
      <c r="BE22" s="4">
        <v>15328.582844965371</v>
      </c>
      <c r="BF22" s="63">
        <f>(BE22-BD22)/ABS(BD22)</f>
        <v>1.2686907691696628E-2</v>
      </c>
      <c r="BG22" s="64">
        <f t="shared" si="0"/>
        <v>1.0277276189844716E-2</v>
      </c>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row>
    <row r="23" spans="1:89" s="24" customFormat="1" ht="12.75" hidden="1" outlineLevel="1">
      <c r="A23" s="47" t="s">
        <v>96</v>
      </c>
      <c r="B23" s="51"/>
      <c r="C23" s="47" t="s">
        <v>94</v>
      </c>
      <c r="D23" s="51"/>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61"/>
      <c r="BG23" s="62" t="str">
        <f t="shared" si="0"/>
        <v>–</v>
      </c>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row>
    <row r="24" spans="1:89" ht="12.75" hidden="1" outlineLevel="1">
      <c r="A24" s="42" t="s">
        <v>13</v>
      </c>
      <c r="B24" s="43"/>
      <c r="C24" s="57" t="s">
        <v>92</v>
      </c>
      <c r="D24" s="58"/>
      <c r="E24" s="4" t="s">
        <v>25</v>
      </c>
      <c r="F24" s="4" t="s">
        <v>25</v>
      </c>
      <c r="G24" s="4" t="s">
        <v>25</v>
      </c>
      <c r="H24" s="4" t="s">
        <v>25</v>
      </c>
      <c r="I24" s="4" t="s">
        <v>25</v>
      </c>
      <c r="J24" s="4" t="s">
        <v>25</v>
      </c>
      <c r="K24" s="4" t="s">
        <v>25</v>
      </c>
      <c r="L24" s="4" t="s">
        <v>25</v>
      </c>
      <c r="M24" s="4" t="s">
        <v>25</v>
      </c>
      <c r="N24" s="4" t="s">
        <v>25</v>
      </c>
      <c r="O24" s="4" t="s">
        <v>25</v>
      </c>
      <c r="P24" s="4" t="s">
        <v>25</v>
      </c>
      <c r="Q24" s="4" t="s">
        <v>25</v>
      </c>
      <c r="R24" s="4" t="s">
        <v>25</v>
      </c>
      <c r="S24" s="4" t="s">
        <v>25</v>
      </c>
      <c r="T24" s="4" t="s">
        <v>25</v>
      </c>
      <c r="U24" s="4" t="s">
        <v>25</v>
      </c>
      <c r="V24" s="4" t="s">
        <v>25</v>
      </c>
      <c r="W24" s="4" t="s">
        <v>25</v>
      </c>
      <c r="X24" s="4" t="s">
        <v>25</v>
      </c>
      <c r="Y24" s="4" t="s">
        <v>25</v>
      </c>
      <c r="Z24" s="4" t="s">
        <v>25</v>
      </c>
      <c r="AA24" s="4" t="s">
        <v>25</v>
      </c>
      <c r="AB24" s="4" t="s">
        <v>25</v>
      </c>
      <c r="AC24" s="4" t="s">
        <v>25</v>
      </c>
      <c r="AD24" s="4" t="s">
        <v>25</v>
      </c>
      <c r="AE24" s="4" t="s">
        <v>25</v>
      </c>
      <c r="AF24" s="4" t="s">
        <v>25</v>
      </c>
      <c r="AG24" s="4" t="s">
        <v>25</v>
      </c>
      <c r="AH24" s="4" t="s">
        <v>25</v>
      </c>
      <c r="AI24" s="4" t="s">
        <v>25</v>
      </c>
      <c r="AJ24" s="4" t="s">
        <v>25</v>
      </c>
      <c r="AK24" s="4" t="s">
        <v>25</v>
      </c>
      <c r="AL24" s="4" t="s">
        <v>25</v>
      </c>
      <c r="AM24" s="4">
        <v>83225</v>
      </c>
      <c r="AN24" s="4">
        <v>82566</v>
      </c>
      <c r="AO24" s="4">
        <v>82583</v>
      </c>
      <c r="AP24" s="4">
        <v>81335</v>
      </c>
      <c r="AQ24" s="4">
        <v>80357</v>
      </c>
      <c r="AR24" s="4">
        <v>79282</v>
      </c>
      <c r="AS24" s="4">
        <v>78062</v>
      </c>
      <c r="AT24" s="4">
        <v>76942</v>
      </c>
      <c r="AU24" s="4">
        <v>76081</v>
      </c>
      <c r="AV24" s="4">
        <v>77271</v>
      </c>
      <c r="AW24" s="4">
        <v>73131</v>
      </c>
      <c r="AX24" s="4">
        <v>67858</v>
      </c>
      <c r="AY24" s="4">
        <v>66995</v>
      </c>
      <c r="AZ24" s="4">
        <v>64737</v>
      </c>
      <c r="BA24" s="4">
        <v>63133</v>
      </c>
      <c r="BB24" s="4">
        <v>60963</v>
      </c>
      <c r="BC24" s="4">
        <v>59833</v>
      </c>
      <c r="BD24" s="4">
        <v>59293</v>
      </c>
      <c r="BE24" s="4">
        <v>58003</v>
      </c>
      <c r="BF24" s="63">
        <f>(BE24-BD24)/ABS(BD24)</f>
        <v>-2.1756362471118007E-2</v>
      </c>
      <c r="BG24" s="64">
        <f t="shared" si="0"/>
        <v>-2.6492804362387247E-2</v>
      </c>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row>
    <row r="25" spans="1:89" ht="12.75" hidden="1" outlineLevel="2">
      <c r="A25" s="42" t="s">
        <v>55</v>
      </c>
      <c r="B25" s="5" t="s">
        <v>17</v>
      </c>
      <c r="C25" s="57" t="s">
        <v>6</v>
      </c>
      <c r="D25" s="5" t="s">
        <v>18</v>
      </c>
      <c r="E25" s="4" t="s">
        <v>25</v>
      </c>
      <c r="F25" s="4" t="s">
        <v>25</v>
      </c>
      <c r="G25" s="4" t="s">
        <v>25</v>
      </c>
      <c r="H25" s="4" t="s">
        <v>25</v>
      </c>
      <c r="I25" s="4" t="s">
        <v>25</v>
      </c>
      <c r="J25" s="4" t="s">
        <v>25</v>
      </c>
      <c r="K25" s="4" t="s">
        <v>25</v>
      </c>
      <c r="L25" s="4" t="s">
        <v>25</v>
      </c>
      <c r="M25" s="4" t="s">
        <v>25</v>
      </c>
      <c r="N25" s="4" t="s">
        <v>25</v>
      </c>
      <c r="O25" s="4" t="s">
        <v>25</v>
      </c>
      <c r="P25" s="4" t="s">
        <v>25</v>
      </c>
      <c r="Q25" s="4" t="s">
        <v>25</v>
      </c>
      <c r="R25" s="4" t="s">
        <v>25</v>
      </c>
      <c r="S25" s="4" t="s">
        <v>25</v>
      </c>
      <c r="T25" s="4" t="s">
        <v>25</v>
      </c>
      <c r="U25" s="4" t="s">
        <v>25</v>
      </c>
      <c r="V25" s="4" t="s">
        <v>25</v>
      </c>
      <c r="W25" s="4" t="s">
        <v>25</v>
      </c>
      <c r="X25" s="4" t="s">
        <v>25</v>
      </c>
      <c r="Y25" s="4" t="s">
        <v>25</v>
      </c>
      <c r="Z25" s="4" t="s">
        <v>25</v>
      </c>
      <c r="AA25" s="4" t="s">
        <v>25</v>
      </c>
      <c r="AB25" s="4" t="s">
        <v>25</v>
      </c>
      <c r="AC25" s="4" t="s">
        <v>25</v>
      </c>
      <c r="AD25" s="4" t="s">
        <v>25</v>
      </c>
      <c r="AE25" s="4" t="s">
        <v>25</v>
      </c>
      <c r="AF25" s="4" t="s">
        <v>25</v>
      </c>
      <c r="AG25" s="4" t="s">
        <v>25</v>
      </c>
      <c r="AH25" s="4" t="s">
        <v>25</v>
      </c>
      <c r="AI25" s="4" t="s">
        <v>25</v>
      </c>
      <c r="AJ25" s="4" t="s">
        <v>25</v>
      </c>
      <c r="AK25" s="4" t="s">
        <v>25</v>
      </c>
      <c r="AL25" s="4" t="s">
        <v>25</v>
      </c>
      <c r="AM25" s="4">
        <v>1541.4780000000001</v>
      </c>
      <c r="AN25" s="4">
        <v>1534.5419999999999</v>
      </c>
      <c r="AO25" s="4">
        <v>1525.7759999999998</v>
      </c>
      <c r="AP25" s="4">
        <v>1529.6669999999999</v>
      </c>
      <c r="AQ25" s="4">
        <v>1506.1549999999997</v>
      </c>
      <c r="AR25" s="4">
        <v>1474.463</v>
      </c>
      <c r="AS25" s="4">
        <v>1427.1750000000002</v>
      </c>
      <c r="AT25" s="4">
        <v>1407.8999999999999</v>
      </c>
      <c r="AU25" s="4">
        <v>1392.5930000000001</v>
      </c>
      <c r="AV25" s="4">
        <v>1339.7349999999999</v>
      </c>
      <c r="AW25" s="4">
        <v>1285.3599999999999</v>
      </c>
      <c r="AX25" s="4">
        <v>1246.038</v>
      </c>
      <c r="AY25" s="4">
        <v>1238.3509999999999</v>
      </c>
      <c r="AZ25" s="4">
        <v>1212.027</v>
      </c>
      <c r="BA25" s="4">
        <v>1190.1510000000001</v>
      </c>
      <c r="BB25" s="4">
        <v>1166.3109999999999</v>
      </c>
      <c r="BC25" s="4">
        <v>1155.1750000000002</v>
      </c>
      <c r="BD25" s="4">
        <v>1142.2930000000001</v>
      </c>
      <c r="BE25" s="4">
        <v>1139.5610000000001</v>
      </c>
      <c r="BF25" s="63">
        <f>(BE25-BD25)/ABS(BD25)</f>
        <v>-2.3916805933328583E-3</v>
      </c>
      <c r="BG25" s="64">
        <f t="shared" si="0"/>
        <v>-1.9773304441012218E-2</v>
      </c>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row>
    <row r="26" spans="1:89" ht="12.75" hidden="1" outlineLevel="1" collapsed="1">
      <c r="A26" s="42" t="s">
        <v>54</v>
      </c>
      <c r="B26" s="5" t="s">
        <v>14</v>
      </c>
      <c r="C26" s="57" t="s">
        <v>57</v>
      </c>
      <c r="D26" s="5" t="s">
        <v>60</v>
      </c>
      <c r="E26" s="4" t="s">
        <v>25</v>
      </c>
      <c r="F26" s="4" t="s">
        <v>25</v>
      </c>
      <c r="G26" s="4" t="s">
        <v>25</v>
      </c>
      <c r="H26" s="4" t="s">
        <v>25</v>
      </c>
      <c r="I26" s="4" t="s">
        <v>25</v>
      </c>
      <c r="J26" s="4" t="s">
        <v>25</v>
      </c>
      <c r="K26" s="4" t="s">
        <v>25</v>
      </c>
      <c r="L26" s="4" t="s">
        <v>25</v>
      </c>
      <c r="M26" s="4" t="s">
        <v>25</v>
      </c>
      <c r="N26" s="4" t="s">
        <v>25</v>
      </c>
      <c r="O26" s="4" t="s">
        <v>25</v>
      </c>
      <c r="P26" s="4" t="s">
        <v>25</v>
      </c>
      <c r="Q26" s="4" t="s">
        <v>25</v>
      </c>
      <c r="R26" s="4" t="s">
        <v>25</v>
      </c>
      <c r="S26" s="4" t="s">
        <v>25</v>
      </c>
      <c r="T26" s="4" t="s">
        <v>25</v>
      </c>
      <c r="U26" s="4" t="s">
        <v>25</v>
      </c>
      <c r="V26" s="4" t="s">
        <v>25</v>
      </c>
      <c r="W26" s="4" t="s">
        <v>25</v>
      </c>
      <c r="X26" s="4" t="s">
        <v>25</v>
      </c>
      <c r="Y26" s="4" t="s">
        <v>25</v>
      </c>
      <c r="Z26" s="4" t="s">
        <v>25</v>
      </c>
      <c r="AA26" s="4" t="s">
        <v>25</v>
      </c>
      <c r="AB26" s="4" t="s">
        <v>25</v>
      </c>
      <c r="AC26" s="4" t="s">
        <v>25</v>
      </c>
      <c r="AD26" s="4" t="s">
        <v>25</v>
      </c>
      <c r="AE26" s="4" t="s">
        <v>25</v>
      </c>
      <c r="AF26" s="4" t="s">
        <v>25</v>
      </c>
      <c r="AG26" s="4" t="s">
        <v>25</v>
      </c>
      <c r="AH26" s="4" t="s">
        <v>25</v>
      </c>
      <c r="AI26" s="4" t="s">
        <v>25</v>
      </c>
      <c r="AJ26" s="4" t="s">
        <v>25</v>
      </c>
      <c r="AK26" s="4" t="s">
        <v>25</v>
      </c>
      <c r="AL26" s="4" t="s">
        <v>25</v>
      </c>
      <c r="AM26" s="4">
        <v>18521.814358666266</v>
      </c>
      <c r="AN26" s="4">
        <v>18585.640578446331</v>
      </c>
      <c r="AO26" s="4">
        <v>18475.666904810914</v>
      </c>
      <c r="AP26" s="4">
        <v>18806.99575828364</v>
      </c>
      <c r="AQ26" s="4">
        <v>18743.295543636519</v>
      </c>
      <c r="AR26" s="4">
        <v>18597.70187432204</v>
      </c>
      <c r="AS26" s="4">
        <v>18282.583074991675</v>
      </c>
      <c r="AT26" s="4">
        <v>18298.198643133786</v>
      </c>
      <c r="AU26" s="4">
        <v>18304.083805417911</v>
      </c>
      <c r="AV26" s="4">
        <v>17338.134617126732</v>
      </c>
      <c r="AW26" s="4">
        <v>17576.130505531168</v>
      </c>
      <c r="AX26" s="4">
        <v>18362.433316631792</v>
      </c>
      <c r="AY26" s="4">
        <v>18484.23016643033</v>
      </c>
      <c r="AZ26" s="4">
        <v>18722.322628481394</v>
      </c>
      <c r="BA26" s="4">
        <v>18851.488128237215</v>
      </c>
      <c r="BB26" s="4">
        <v>19131.456785263192</v>
      </c>
      <c r="BC26" s="4">
        <v>19306.65351896111</v>
      </c>
      <c r="BD26" s="4">
        <v>19265.225237380469</v>
      </c>
      <c r="BE26" s="4">
        <v>19646.587245487302</v>
      </c>
      <c r="BF26" s="63">
        <f>(BE26-BD26)/ABS(BD26)</f>
        <v>1.9795356836361987E-2</v>
      </c>
      <c r="BG26" s="64">
        <f t="shared" si="0"/>
        <v>7.3762508064216994E-3</v>
      </c>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row>
    <row r="27" spans="1:89" s="24" customFormat="1" ht="12.75" hidden="1" outlineLevel="1">
      <c r="A27" s="40" t="s">
        <v>102</v>
      </c>
      <c r="B27" s="41"/>
      <c r="C27" s="54" t="s">
        <v>101</v>
      </c>
      <c r="D27" s="5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61"/>
      <c r="BG27" s="62" t="str">
        <f t="shared" si="0"/>
        <v>–</v>
      </c>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row>
    <row r="28" spans="1:89" ht="12.75" collapsed="1">
      <c r="A28" s="57" t="s">
        <v>13</v>
      </c>
      <c r="B28" s="58"/>
      <c r="C28" s="57" t="s">
        <v>90</v>
      </c>
      <c r="D28" s="58"/>
      <c r="E28" s="4" t="s">
        <v>25</v>
      </c>
      <c r="F28" s="4" t="s">
        <v>25</v>
      </c>
      <c r="G28" s="4" t="s">
        <v>25</v>
      </c>
      <c r="H28" s="4" t="s">
        <v>25</v>
      </c>
      <c r="I28" s="4" t="s">
        <v>25</v>
      </c>
      <c r="J28" s="4" t="s">
        <v>25</v>
      </c>
      <c r="K28" s="4" t="s">
        <v>25</v>
      </c>
      <c r="L28" s="4" t="s">
        <v>25</v>
      </c>
      <c r="M28" s="4">
        <v>25867</v>
      </c>
      <c r="N28" s="4" t="s">
        <v>25</v>
      </c>
      <c r="O28" s="4" t="s">
        <v>25</v>
      </c>
      <c r="P28" s="4" t="s">
        <v>25</v>
      </c>
      <c r="Q28" s="4" t="s">
        <v>25</v>
      </c>
      <c r="R28" s="4" t="s">
        <v>25</v>
      </c>
      <c r="S28" s="4" t="s">
        <v>25</v>
      </c>
      <c r="T28" s="4" t="s">
        <v>25</v>
      </c>
      <c r="U28" s="4" t="s">
        <v>25</v>
      </c>
      <c r="V28" s="4" t="s">
        <v>25</v>
      </c>
      <c r="W28" s="4" t="s">
        <v>25</v>
      </c>
      <c r="X28" s="4" t="s">
        <v>25</v>
      </c>
      <c r="Y28" s="4" t="s">
        <v>25</v>
      </c>
      <c r="Z28" s="4" t="s">
        <v>25</v>
      </c>
      <c r="AA28" s="4">
        <v>60597</v>
      </c>
      <c r="AB28" s="4" t="s">
        <v>25</v>
      </c>
      <c r="AC28" s="4">
        <v>69761</v>
      </c>
      <c r="AD28" s="4" t="s">
        <v>25</v>
      </c>
      <c r="AE28" s="4">
        <v>80023</v>
      </c>
      <c r="AF28" s="4" t="s">
        <v>25</v>
      </c>
      <c r="AG28" s="4">
        <v>92246</v>
      </c>
      <c r="AH28" s="4" t="s">
        <v>25</v>
      </c>
      <c r="AI28" s="4">
        <v>102504</v>
      </c>
      <c r="AJ28" s="4" t="s">
        <v>25</v>
      </c>
      <c r="AK28" s="4">
        <v>117835</v>
      </c>
      <c r="AL28" s="4" t="s">
        <v>25</v>
      </c>
      <c r="AM28" s="4">
        <v>131704</v>
      </c>
      <c r="AN28" s="4">
        <v>133371</v>
      </c>
      <c r="AO28" s="4">
        <v>134804</v>
      </c>
      <c r="AP28" s="4">
        <v>134620</v>
      </c>
      <c r="AQ28" s="4">
        <v>134217</v>
      </c>
      <c r="AR28" s="4">
        <v>133895</v>
      </c>
      <c r="AS28" s="4">
        <v>133163</v>
      </c>
      <c r="AT28" s="4">
        <v>132139</v>
      </c>
      <c r="AU28" s="4">
        <v>131150</v>
      </c>
      <c r="AV28" s="4">
        <v>131708</v>
      </c>
      <c r="AW28" s="4">
        <v>128265</v>
      </c>
      <c r="AX28" s="4">
        <v>120706</v>
      </c>
      <c r="AY28" s="4">
        <v>119500</v>
      </c>
      <c r="AZ28" s="4">
        <v>117286</v>
      </c>
      <c r="BA28" s="4">
        <v>114534</v>
      </c>
      <c r="BB28" s="4">
        <v>113029</v>
      </c>
      <c r="BC28" s="4">
        <v>111975</v>
      </c>
      <c r="BD28" s="4">
        <v>111883</v>
      </c>
      <c r="BE28" s="4">
        <v>110559</v>
      </c>
      <c r="BF28" s="63">
        <f>(BE28-BD28)/ABS(BD28)</f>
        <v>-1.183379065631061E-2</v>
      </c>
      <c r="BG28" s="64">
        <f t="shared" si="0"/>
        <v>-1.6792224100733544E-2</v>
      </c>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row>
    <row r="29" spans="1:89" ht="12.75" hidden="1" outlineLevel="1">
      <c r="A29" s="57" t="s">
        <v>55</v>
      </c>
      <c r="B29" s="5" t="s">
        <v>17</v>
      </c>
      <c r="C29" s="57" t="s">
        <v>6</v>
      </c>
      <c r="D29" s="5" t="s">
        <v>18</v>
      </c>
      <c r="E29" s="4" t="s">
        <v>25</v>
      </c>
      <c r="F29" s="4" t="s">
        <v>25</v>
      </c>
      <c r="G29" s="4" t="s">
        <v>25</v>
      </c>
      <c r="H29" s="4" t="s">
        <v>25</v>
      </c>
      <c r="I29" s="4" t="s">
        <v>25</v>
      </c>
      <c r="J29" s="4" t="s">
        <v>25</v>
      </c>
      <c r="K29" s="4" t="s">
        <v>25</v>
      </c>
      <c r="L29" s="4" t="s">
        <v>25</v>
      </c>
      <c r="M29" s="4">
        <v>234.18</v>
      </c>
      <c r="N29" s="4" t="s">
        <v>25</v>
      </c>
      <c r="O29" s="4" t="s">
        <v>25</v>
      </c>
      <c r="P29" s="4" t="s">
        <v>25</v>
      </c>
      <c r="Q29" s="4" t="s">
        <v>25</v>
      </c>
      <c r="R29" s="4" t="s">
        <v>25</v>
      </c>
      <c r="S29" s="4" t="s">
        <v>25</v>
      </c>
      <c r="T29" s="4" t="s">
        <v>25</v>
      </c>
      <c r="U29" s="4" t="s">
        <v>25</v>
      </c>
      <c r="V29" s="4" t="s">
        <v>25</v>
      </c>
      <c r="W29" s="4" t="s">
        <v>25</v>
      </c>
      <c r="X29" s="4" t="s">
        <v>25</v>
      </c>
      <c r="Y29" s="4" t="s">
        <v>25</v>
      </c>
      <c r="Z29" s="4" t="s">
        <v>25</v>
      </c>
      <c r="AA29" s="4">
        <v>819</v>
      </c>
      <c r="AB29" s="4" t="s">
        <v>25</v>
      </c>
      <c r="AC29" s="4">
        <v>1017.5600141382197</v>
      </c>
      <c r="AD29" s="4" t="s">
        <v>25</v>
      </c>
      <c r="AE29" s="4">
        <v>1224</v>
      </c>
      <c r="AF29" s="4" t="s">
        <v>25</v>
      </c>
      <c r="AG29" s="4">
        <v>1546</v>
      </c>
      <c r="AH29" s="4" t="s">
        <v>25</v>
      </c>
      <c r="AI29" s="4">
        <v>1673</v>
      </c>
      <c r="AJ29" s="4" t="s">
        <v>25</v>
      </c>
      <c r="AK29" s="4">
        <v>1990</v>
      </c>
      <c r="AL29" s="4" t="s">
        <v>25</v>
      </c>
      <c r="AM29" s="4">
        <v>2193.8270000000002</v>
      </c>
      <c r="AN29" s="4">
        <v>2235.2669999999998</v>
      </c>
      <c r="AO29" s="4">
        <v>2248.1819999999998</v>
      </c>
      <c r="AP29" s="4">
        <v>2274.9749999999999</v>
      </c>
      <c r="AQ29" s="4">
        <v>2249.2539999999999</v>
      </c>
      <c r="AR29" s="4">
        <v>2232.9749999999999</v>
      </c>
      <c r="AS29" s="4">
        <v>2187.21</v>
      </c>
      <c r="AT29" s="4">
        <v>2169.3829999999998</v>
      </c>
      <c r="AU29" s="4">
        <v>2154.951</v>
      </c>
      <c r="AV29" s="4">
        <v>2096.0909999999999</v>
      </c>
      <c r="AW29" s="4">
        <v>2047.0039999999999</v>
      </c>
      <c r="AX29" s="4">
        <v>1987.7940000000001</v>
      </c>
      <c r="AY29" s="4">
        <v>1981.9079999999999</v>
      </c>
      <c r="AZ29" s="4">
        <v>1969.78</v>
      </c>
      <c r="BA29" s="4">
        <v>1948.5050000000001</v>
      </c>
      <c r="BB29" s="4">
        <v>1933.3869999999999</v>
      </c>
      <c r="BC29" s="4">
        <v>1934.191</v>
      </c>
      <c r="BD29" s="4">
        <v>1938.3240000000001</v>
      </c>
      <c r="BE29" s="4">
        <v>1945.17</v>
      </c>
      <c r="BF29" s="63">
        <f>(BE29-BD29)/ABS(BD29)</f>
        <v>3.5319172646059191E-3</v>
      </c>
      <c r="BG29" s="64">
        <f t="shared" si="0"/>
        <v>-1.0121271565365192E-2</v>
      </c>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row>
    <row r="30" spans="1:89" ht="12.75" collapsed="1">
      <c r="A30" s="11" t="s">
        <v>54</v>
      </c>
      <c r="B30" s="12" t="s">
        <v>14</v>
      </c>
      <c r="C30" s="11" t="s">
        <v>57</v>
      </c>
      <c r="D30" s="12" t="s">
        <v>60</v>
      </c>
      <c r="E30" s="13" t="s">
        <v>25</v>
      </c>
      <c r="F30" s="13" t="s">
        <v>25</v>
      </c>
      <c r="G30" s="13" t="s">
        <v>25</v>
      </c>
      <c r="H30" s="13" t="s">
        <v>25</v>
      </c>
      <c r="I30" s="13" t="s">
        <v>25</v>
      </c>
      <c r="J30" s="13" t="s">
        <v>25</v>
      </c>
      <c r="K30" s="13" t="s">
        <v>25</v>
      </c>
      <c r="L30" s="13" t="s">
        <v>25</v>
      </c>
      <c r="M30" s="13">
        <v>9053.2338500792521</v>
      </c>
      <c r="N30" s="13" t="s">
        <v>25</v>
      </c>
      <c r="O30" s="13" t="s">
        <v>25</v>
      </c>
      <c r="P30" s="13" t="s">
        <v>25</v>
      </c>
      <c r="Q30" s="13" t="s">
        <v>25</v>
      </c>
      <c r="R30" s="13" t="s">
        <v>25</v>
      </c>
      <c r="S30" s="13" t="s">
        <v>25</v>
      </c>
      <c r="T30" s="13" t="s">
        <v>25</v>
      </c>
      <c r="U30" s="13" t="s">
        <v>25</v>
      </c>
      <c r="V30" s="13" t="s">
        <v>25</v>
      </c>
      <c r="W30" s="13" t="s">
        <v>25</v>
      </c>
      <c r="X30" s="13" t="s">
        <v>25</v>
      </c>
      <c r="Y30" s="13" t="s">
        <v>25</v>
      </c>
      <c r="Z30" s="13" t="s">
        <v>25</v>
      </c>
      <c r="AA30" s="13">
        <v>13515.520570325263</v>
      </c>
      <c r="AB30" s="13" t="s">
        <v>25</v>
      </c>
      <c r="AC30" s="13">
        <v>14586.373677817401</v>
      </c>
      <c r="AD30" s="13" t="s">
        <v>25</v>
      </c>
      <c r="AE30" s="13">
        <v>15295.602514277145</v>
      </c>
      <c r="AF30" s="13" t="s">
        <v>25</v>
      </c>
      <c r="AG30" s="13">
        <v>16759.534288749648</v>
      </c>
      <c r="AH30" s="13" t="s">
        <v>25</v>
      </c>
      <c r="AI30" s="13">
        <v>16321.314290174041</v>
      </c>
      <c r="AJ30" s="13" t="s">
        <v>25</v>
      </c>
      <c r="AK30" s="13">
        <v>16888.021385836128</v>
      </c>
      <c r="AL30" s="13" t="s">
        <v>25</v>
      </c>
      <c r="AM30" s="13">
        <v>16657.254145659965</v>
      </c>
      <c r="AN30" s="13">
        <v>16759.767865577975</v>
      </c>
      <c r="AO30" s="13">
        <v>16677.41313314145</v>
      </c>
      <c r="AP30" s="13">
        <v>16899.234883375426</v>
      </c>
      <c r="AQ30" s="13">
        <v>16758.339107564614</v>
      </c>
      <c r="AR30" s="13">
        <v>16677.060383136039</v>
      </c>
      <c r="AS30" s="13">
        <v>16425.058011609832</v>
      </c>
      <c r="AT30" s="13">
        <v>16417.431643950687</v>
      </c>
      <c r="AU30" s="13">
        <v>16431.193290125811</v>
      </c>
      <c r="AV30" s="13">
        <v>15914.68247942418</v>
      </c>
      <c r="AW30" s="13">
        <v>15959.178263750828</v>
      </c>
      <c r="AX30" s="13">
        <v>16468.062896624859</v>
      </c>
      <c r="AY30" s="13">
        <v>16585.004184100417</v>
      </c>
      <c r="AZ30" s="13">
        <v>16794.672850979656</v>
      </c>
      <c r="BA30" s="13">
        <v>17012.459182426181</v>
      </c>
      <c r="BB30" s="13">
        <v>17105.22963133355</v>
      </c>
      <c r="BC30" s="13">
        <v>17273.418173699487</v>
      </c>
      <c r="BD30" s="13">
        <v>17324.562265938526</v>
      </c>
      <c r="BE30" s="13">
        <v>17593.954359210918</v>
      </c>
      <c r="BF30" s="65">
        <f>(BE30-BD30)/ABS(BD30)</f>
        <v>1.5549720052785323E-2</v>
      </c>
      <c r="BG30" s="66">
        <f t="shared" si="0"/>
        <v>6.9754754036736588E-3</v>
      </c>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row>
    <row r="31" spans="1:89" ht="12.75">
      <c r="A31" s="52" t="s">
        <v>87</v>
      </c>
      <c r="B31" s="53"/>
      <c r="C31" s="52" t="s">
        <v>24</v>
      </c>
      <c r="D31" s="50"/>
      <c r="E31" s="49"/>
      <c r="F31" s="49"/>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50"/>
    </row>
    <row r="32" spans="1:89" s="24" customFormat="1" ht="12.75" hidden="1" outlineLevel="1">
      <c r="A32" s="47" t="s">
        <v>98</v>
      </c>
      <c r="B32" s="51"/>
      <c r="C32" s="47" t="s">
        <v>97</v>
      </c>
      <c r="D32" s="51"/>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61"/>
      <c r="BG32" s="62" t="str">
        <f t="shared" si="0"/>
        <v>–</v>
      </c>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row>
    <row r="33" spans="1:89" ht="12.75" hidden="1" outlineLevel="1">
      <c r="A33" s="42" t="s">
        <v>13</v>
      </c>
      <c r="B33" s="43"/>
      <c r="C33" s="57" t="s">
        <v>91</v>
      </c>
      <c r="D33" s="58"/>
      <c r="E33" s="4" t="s">
        <v>25</v>
      </c>
      <c r="F33" s="4" t="s">
        <v>25</v>
      </c>
      <c r="G33" s="4" t="s">
        <v>25</v>
      </c>
      <c r="H33" s="4" t="s">
        <v>25</v>
      </c>
      <c r="I33" s="4" t="s">
        <v>25</v>
      </c>
      <c r="J33" s="4" t="s">
        <v>25</v>
      </c>
      <c r="K33" s="4" t="s">
        <v>25</v>
      </c>
      <c r="L33" s="4" t="s">
        <v>25</v>
      </c>
      <c r="M33" s="4" t="s">
        <v>25</v>
      </c>
      <c r="N33" s="4" t="s">
        <v>25</v>
      </c>
      <c r="O33" s="4" t="s">
        <v>25</v>
      </c>
      <c r="P33" s="4" t="s">
        <v>25</v>
      </c>
      <c r="Q33" s="4" t="s">
        <v>25</v>
      </c>
      <c r="R33" s="4" t="s">
        <v>25</v>
      </c>
      <c r="S33" s="4" t="s">
        <v>25</v>
      </c>
      <c r="T33" s="4" t="s">
        <v>25</v>
      </c>
      <c r="U33" s="4" t="s">
        <v>25</v>
      </c>
      <c r="V33" s="4" t="s">
        <v>25</v>
      </c>
      <c r="W33" s="4" t="s">
        <v>25</v>
      </c>
      <c r="X33" s="4" t="s">
        <v>25</v>
      </c>
      <c r="Y33" s="4" t="s">
        <v>25</v>
      </c>
      <c r="Z33" s="4" t="s">
        <v>25</v>
      </c>
      <c r="AA33" s="4" t="s">
        <v>25</v>
      </c>
      <c r="AB33" s="4" t="s">
        <v>25</v>
      </c>
      <c r="AC33" s="4" t="s">
        <v>25</v>
      </c>
      <c r="AD33" s="4" t="s">
        <v>25</v>
      </c>
      <c r="AE33" s="4" t="s">
        <v>25</v>
      </c>
      <c r="AF33" s="4" t="s">
        <v>25</v>
      </c>
      <c r="AG33" s="4" t="s">
        <v>25</v>
      </c>
      <c r="AH33" s="4" t="s">
        <v>25</v>
      </c>
      <c r="AI33" s="4" t="s">
        <v>25</v>
      </c>
      <c r="AJ33" s="4" t="s">
        <v>25</v>
      </c>
      <c r="AK33" s="4" t="s">
        <v>25</v>
      </c>
      <c r="AL33" s="4" t="s">
        <v>25</v>
      </c>
      <c r="AM33" s="4">
        <v>155469</v>
      </c>
      <c r="AN33" s="4">
        <v>158219</v>
      </c>
      <c r="AO33" s="4">
        <v>159978</v>
      </c>
      <c r="AP33" s="4">
        <v>161933</v>
      </c>
      <c r="AQ33" s="4">
        <v>164284</v>
      </c>
      <c r="AR33" s="4">
        <v>166174</v>
      </c>
      <c r="AS33" s="4">
        <v>168635</v>
      </c>
      <c r="AT33" s="4">
        <v>170557</v>
      </c>
      <c r="AU33" s="4">
        <v>172771</v>
      </c>
      <c r="AV33" s="4">
        <v>173843</v>
      </c>
      <c r="AW33" s="4">
        <v>172925</v>
      </c>
      <c r="AX33" s="4">
        <v>174673</v>
      </c>
      <c r="AY33" s="4">
        <v>175138</v>
      </c>
      <c r="AZ33" s="4">
        <v>175813</v>
      </c>
      <c r="BA33" s="4">
        <v>176804</v>
      </c>
      <c r="BB33" s="4">
        <v>175990</v>
      </c>
      <c r="BC33" s="4">
        <v>177925</v>
      </c>
      <c r="BD33" s="4">
        <v>176621</v>
      </c>
      <c r="BE33" s="4">
        <v>177700</v>
      </c>
      <c r="BF33" s="63">
        <f>(BE33-BD33)/ABS(BD33)</f>
        <v>6.1091263213321183E-3</v>
      </c>
      <c r="BG33" s="64">
        <f t="shared" si="0"/>
        <v>2.8356608612226863E-3</v>
      </c>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row>
    <row r="34" spans="1:89" ht="12.75" hidden="1" outlineLevel="2">
      <c r="A34" s="42" t="s">
        <v>55</v>
      </c>
      <c r="B34" s="5" t="s">
        <v>17</v>
      </c>
      <c r="C34" s="57" t="s">
        <v>6</v>
      </c>
      <c r="D34" s="5" t="s">
        <v>18</v>
      </c>
      <c r="E34" s="4" t="s">
        <v>25</v>
      </c>
      <c r="F34" s="4" t="s">
        <v>25</v>
      </c>
      <c r="G34" s="4" t="s">
        <v>25</v>
      </c>
      <c r="H34" s="4" t="s">
        <v>25</v>
      </c>
      <c r="I34" s="4" t="s">
        <v>25</v>
      </c>
      <c r="J34" s="4" t="s">
        <v>25</v>
      </c>
      <c r="K34" s="4" t="s">
        <v>25</v>
      </c>
      <c r="L34" s="4" t="s">
        <v>25</v>
      </c>
      <c r="M34" s="4" t="s">
        <v>25</v>
      </c>
      <c r="N34" s="4" t="s">
        <v>25</v>
      </c>
      <c r="O34" s="4" t="s">
        <v>25</v>
      </c>
      <c r="P34" s="4" t="s">
        <v>25</v>
      </c>
      <c r="Q34" s="4" t="s">
        <v>25</v>
      </c>
      <c r="R34" s="4" t="s">
        <v>25</v>
      </c>
      <c r="S34" s="4" t="s">
        <v>25</v>
      </c>
      <c r="T34" s="4" t="s">
        <v>25</v>
      </c>
      <c r="U34" s="4" t="s">
        <v>25</v>
      </c>
      <c r="V34" s="4" t="s">
        <v>25</v>
      </c>
      <c r="W34" s="4" t="s">
        <v>25</v>
      </c>
      <c r="X34" s="4" t="s">
        <v>25</v>
      </c>
      <c r="Y34" s="4" t="s">
        <v>25</v>
      </c>
      <c r="Z34" s="4" t="s">
        <v>25</v>
      </c>
      <c r="AA34" s="4" t="s">
        <v>25</v>
      </c>
      <c r="AB34" s="4" t="s">
        <v>25</v>
      </c>
      <c r="AC34" s="4" t="s">
        <v>25</v>
      </c>
      <c r="AD34" s="4" t="s">
        <v>25</v>
      </c>
      <c r="AE34" s="4" t="s">
        <v>25</v>
      </c>
      <c r="AF34" s="4" t="s">
        <v>25</v>
      </c>
      <c r="AG34" s="4" t="s">
        <v>25</v>
      </c>
      <c r="AH34" s="4" t="s">
        <v>25</v>
      </c>
      <c r="AI34" s="4" t="s">
        <v>25</v>
      </c>
      <c r="AJ34" s="4" t="s">
        <v>25</v>
      </c>
      <c r="AK34" s="4" t="s">
        <v>25</v>
      </c>
      <c r="AL34" s="4" t="s">
        <v>25</v>
      </c>
      <c r="AM34" s="4">
        <v>2673.1239999999998</v>
      </c>
      <c r="AN34" s="4">
        <v>2799.2530000000002</v>
      </c>
      <c r="AO34" s="4">
        <v>2897.5889999999999</v>
      </c>
      <c r="AP34" s="4">
        <v>2966.7530000000002</v>
      </c>
      <c r="AQ34" s="4">
        <v>3070.018</v>
      </c>
      <c r="AR34" s="4">
        <v>3146.93</v>
      </c>
      <c r="AS34" s="4">
        <v>3189.3519999999999</v>
      </c>
      <c r="AT34" s="4">
        <v>3286.9920000000002</v>
      </c>
      <c r="AU34" s="4">
        <v>3372.0450000000001</v>
      </c>
      <c r="AV34" s="4">
        <v>3402.893</v>
      </c>
      <c r="AW34" s="4">
        <v>3455.3220000000001</v>
      </c>
      <c r="AX34" s="4">
        <v>3515.942</v>
      </c>
      <c r="AY34" s="4">
        <v>3559.538</v>
      </c>
      <c r="AZ34" s="4">
        <v>3584.2579999999998</v>
      </c>
      <c r="BA34" s="4">
        <v>3637.0880000000002</v>
      </c>
      <c r="BB34" s="4">
        <v>3675.9290000000001</v>
      </c>
      <c r="BC34" s="4">
        <v>3707.8359999999998</v>
      </c>
      <c r="BD34" s="4">
        <v>3735.866</v>
      </c>
      <c r="BE34" s="4">
        <v>3799.6849999999999</v>
      </c>
      <c r="BF34" s="63">
        <f>(BE34-BD34)/ABS(BD34)</f>
        <v>1.7082786159889021E-2</v>
      </c>
      <c r="BG34" s="64">
        <f t="shared" si="0"/>
        <v>1.2018457117195284E-2</v>
      </c>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row>
    <row r="35" spans="1:89" ht="12.75" hidden="1" outlineLevel="1" collapsed="1">
      <c r="A35" s="42" t="s">
        <v>54</v>
      </c>
      <c r="B35" s="5" t="s">
        <v>14</v>
      </c>
      <c r="C35" s="57" t="s">
        <v>57</v>
      </c>
      <c r="D35" s="5" t="s">
        <v>60</v>
      </c>
      <c r="E35" s="4" t="s">
        <v>25</v>
      </c>
      <c r="F35" s="4" t="s">
        <v>25</v>
      </c>
      <c r="G35" s="4" t="s">
        <v>25</v>
      </c>
      <c r="H35" s="4" t="s">
        <v>25</v>
      </c>
      <c r="I35" s="4" t="s">
        <v>25</v>
      </c>
      <c r="J35" s="4" t="s">
        <v>25</v>
      </c>
      <c r="K35" s="4" t="s">
        <v>25</v>
      </c>
      <c r="L35" s="4" t="s">
        <v>25</v>
      </c>
      <c r="M35" s="4" t="s">
        <v>25</v>
      </c>
      <c r="N35" s="4" t="s">
        <v>25</v>
      </c>
      <c r="O35" s="4" t="s">
        <v>25</v>
      </c>
      <c r="P35" s="4" t="s">
        <v>25</v>
      </c>
      <c r="Q35" s="4" t="s">
        <v>25</v>
      </c>
      <c r="R35" s="4" t="s">
        <v>25</v>
      </c>
      <c r="S35" s="4" t="s">
        <v>25</v>
      </c>
      <c r="T35" s="4" t="s">
        <v>25</v>
      </c>
      <c r="U35" s="4" t="s">
        <v>25</v>
      </c>
      <c r="V35" s="4" t="s">
        <v>25</v>
      </c>
      <c r="W35" s="4" t="s">
        <v>25</v>
      </c>
      <c r="X35" s="4" t="s">
        <v>25</v>
      </c>
      <c r="Y35" s="4" t="s">
        <v>25</v>
      </c>
      <c r="Z35" s="4" t="s">
        <v>25</v>
      </c>
      <c r="AA35" s="4" t="s">
        <v>25</v>
      </c>
      <c r="AB35" s="4" t="s">
        <v>25</v>
      </c>
      <c r="AC35" s="4" t="s">
        <v>25</v>
      </c>
      <c r="AD35" s="4" t="s">
        <v>25</v>
      </c>
      <c r="AE35" s="4" t="s">
        <v>25</v>
      </c>
      <c r="AF35" s="4" t="s">
        <v>25</v>
      </c>
      <c r="AG35" s="4" t="s">
        <v>25</v>
      </c>
      <c r="AH35" s="4" t="s">
        <v>25</v>
      </c>
      <c r="AI35" s="4" t="s">
        <v>25</v>
      </c>
      <c r="AJ35" s="4" t="s">
        <v>25</v>
      </c>
      <c r="AK35" s="4" t="s">
        <v>25</v>
      </c>
      <c r="AL35" s="4" t="s">
        <v>25</v>
      </c>
      <c r="AM35" s="4">
        <v>17193.935768545496</v>
      </c>
      <c r="AN35" s="4">
        <v>17692.268311643988</v>
      </c>
      <c r="AO35" s="4">
        <v>18112.421707984849</v>
      </c>
      <c r="AP35" s="4">
        <v>18320.867272266925</v>
      </c>
      <c r="AQ35" s="4">
        <v>18687.261084463491</v>
      </c>
      <c r="AR35" s="4">
        <v>18937.559425662253</v>
      </c>
      <c r="AS35" s="4">
        <v>18912.752394224211</v>
      </c>
      <c r="AT35" s="4">
        <v>19272.102581541654</v>
      </c>
      <c r="AU35" s="4">
        <v>19517.424799300807</v>
      </c>
      <c r="AV35" s="4">
        <v>19574.518387280477</v>
      </c>
      <c r="AW35" s="4">
        <v>19981.622090501663</v>
      </c>
      <c r="AX35" s="4">
        <v>20128.709073525963</v>
      </c>
      <c r="AY35" s="4">
        <v>20324.190067261243</v>
      </c>
      <c r="AZ35" s="4">
        <v>20386.763208636447</v>
      </c>
      <c r="BA35" s="4">
        <v>20571.299291871226</v>
      </c>
      <c r="BB35" s="4">
        <v>20887.146996988467</v>
      </c>
      <c r="BC35" s="4">
        <v>20839.319938176195</v>
      </c>
      <c r="BD35" s="4">
        <v>21151.878881899658</v>
      </c>
      <c r="BE35" s="4">
        <v>21382.583005064716</v>
      </c>
      <c r="BF35" s="63">
        <f>(BE35-BD35)/ABS(BD35)</f>
        <v>1.0907027430195773E-2</v>
      </c>
      <c r="BG35" s="64">
        <f t="shared" si="0"/>
        <v>9.1895641585497123E-3</v>
      </c>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row>
    <row r="36" spans="1:89" s="24" customFormat="1" ht="12.75" hidden="1" outlineLevel="1">
      <c r="A36" s="47" t="s">
        <v>99</v>
      </c>
      <c r="B36" s="51"/>
      <c r="C36" s="47" t="s">
        <v>100</v>
      </c>
      <c r="D36" s="51"/>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61"/>
      <c r="BG36" s="62" t="str">
        <f t="shared" si="0"/>
        <v>–</v>
      </c>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row>
    <row r="37" spans="1:89" ht="12.75" hidden="1" outlineLevel="1">
      <c r="A37" s="42" t="s">
        <v>13</v>
      </c>
      <c r="B37" s="43"/>
      <c r="C37" s="57" t="s">
        <v>92</v>
      </c>
      <c r="D37" s="58"/>
      <c r="E37" s="4" t="s">
        <v>25</v>
      </c>
      <c r="F37" s="4" t="s">
        <v>25</v>
      </c>
      <c r="G37" s="4" t="s">
        <v>25</v>
      </c>
      <c r="H37" s="4" t="s">
        <v>25</v>
      </c>
      <c r="I37" s="4" t="s">
        <v>25</v>
      </c>
      <c r="J37" s="4" t="s">
        <v>25</v>
      </c>
      <c r="K37" s="4" t="s">
        <v>25</v>
      </c>
      <c r="L37" s="4" t="s">
        <v>25</v>
      </c>
      <c r="M37" s="4" t="s">
        <v>25</v>
      </c>
      <c r="N37" s="4" t="s">
        <v>25</v>
      </c>
      <c r="O37" s="4" t="s">
        <v>25</v>
      </c>
      <c r="P37" s="4" t="s">
        <v>25</v>
      </c>
      <c r="Q37" s="4" t="s">
        <v>25</v>
      </c>
      <c r="R37" s="4" t="s">
        <v>25</v>
      </c>
      <c r="S37" s="4" t="s">
        <v>25</v>
      </c>
      <c r="T37" s="4" t="s">
        <v>25</v>
      </c>
      <c r="U37" s="4" t="s">
        <v>25</v>
      </c>
      <c r="V37" s="4" t="s">
        <v>25</v>
      </c>
      <c r="W37" s="4" t="s">
        <v>25</v>
      </c>
      <c r="X37" s="4" t="s">
        <v>25</v>
      </c>
      <c r="Y37" s="4" t="s">
        <v>25</v>
      </c>
      <c r="Z37" s="4" t="s">
        <v>25</v>
      </c>
      <c r="AA37" s="4" t="s">
        <v>25</v>
      </c>
      <c r="AB37" s="4" t="s">
        <v>25</v>
      </c>
      <c r="AC37" s="4" t="s">
        <v>25</v>
      </c>
      <c r="AD37" s="4" t="s">
        <v>25</v>
      </c>
      <c r="AE37" s="4" t="s">
        <v>25</v>
      </c>
      <c r="AF37" s="4" t="s">
        <v>25</v>
      </c>
      <c r="AG37" s="4" t="s">
        <v>25</v>
      </c>
      <c r="AH37" s="4" t="s">
        <v>25</v>
      </c>
      <c r="AI37" s="4" t="s">
        <v>25</v>
      </c>
      <c r="AJ37" s="4" t="s">
        <v>25</v>
      </c>
      <c r="AK37" s="4" t="s">
        <v>25</v>
      </c>
      <c r="AL37" s="4" t="s">
        <v>25</v>
      </c>
      <c r="AM37" s="4">
        <v>5528</v>
      </c>
      <c r="AN37" s="4">
        <v>5415</v>
      </c>
      <c r="AO37" s="4">
        <v>6126</v>
      </c>
      <c r="AP37" s="4">
        <v>6577</v>
      </c>
      <c r="AQ37" s="4">
        <v>7099</v>
      </c>
      <c r="AR37" s="4">
        <v>7842</v>
      </c>
      <c r="AS37" s="4">
        <v>8676</v>
      </c>
      <c r="AT37" s="4">
        <v>9434</v>
      </c>
      <c r="AU37" s="4">
        <v>9568</v>
      </c>
      <c r="AV37" s="4">
        <v>10656</v>
      </c>
      <c r="AW37" s="4">
        <v>12171</v>
      </c>
      <c r="AX37" s="4">
        <v>11811</v>
      </c>
      <c r="AY37" s="4">
        <v>12874</v>
      </c>
      <c r="AZ37" s="4">
        <v>13758</v>
      </c>
      <c r="BA37" s="4">
        <v>14242</v>
      </c>
      <c r="BB37" s="4">
        <v>14614</v>
      </c>
      <c r="BC37" s="4">
        <v>16188</v>
      </c>
      <c r="BD37" s="4">
        <v>16185</v>
      </c>
      <c r="BE37" s="4">
        <v>17071</v>
      </c>
      <c r="BF37" s="63">
        <f>(BE37-BD37)/ABS(BD37)</f>
        <v>5.4742045103490886E-2</v>
      </c>
      <c r="BG37" s="64">
        <f t="shared" si="0"/>
        <v>6.0853478780360494E-2</v>
      </c>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row>
    <row r="38" spans="1:89" ht="12.75" hidden="1" outlineLevel="2">
      <c r="A38" s="42" t="s">
        <v>55</v>
      </c>
      <c r="B38" s="5" t="s">
        <v>17</v>
      </c>
      <c r="C38" s="57" t="s">
        <v>6</v>
      </c>
      <c r="D38" s="5" t="s">
        <v>18</v>
      </c>
      <c r="E38" s="4" t="s">
        <v>25</v>
      </c>
      <c r="F38" s="4" t="s">
        <v>25</v>
      </c>
      <c r="G38" s="4" t="s">
        <v>25</v>
      </c>
      <c r="H38" s="4" t="s">
        <v>25</v>
      </c>
      <c r="I38" s="4" t="s">
        <v>25</v>
      </c>
      <c r="J38" s="4" t="s">
        <v>25</v>
      </c>
      <c r="K38" s="4" t="s">
        <v>25</v>
      </c>
      <c r="L38" s="4" t="s">
        <v>25</v>
      </c>
      <c r="M38" s="4" t="s">
        <v>25</v>
      </c>
      <c r="N38" s="4" t="s">
        <v>25</v>
      </c>
      <c r="O38" s="4" t="s">
        <v>25</v>
      </c>
      <c r="P38" s="4" t="s">
        <v>25</v>
      </c>
      <c r="Q38" s="4" t="s">
        <v>25</v>
      </c>
      <c r="R38" s="4" t="s">
        <v>25</v>
      </c>
      <c r="S38" s="4" t="s">
        <v>25</v>
      </c>
      <c r="T38" s="4" t="s">
        <v>25</v>
      </c>
      <c r="U38" s="4" t="s">
        <v>25</v>
      </c>
      <c r="V38" s="4" t="s">
        <v>25</v>
      </c>
      <c r="W38" s="4" t="s">
        <v>25</v>
      </c>
      <c r="X38" s="4" t="s">
        <v>25</v>
      </c>
      <c r="Y38" s="4" t="s">
        <v>25</v>
      </c>
      <c r="Z38" s="4" t="s">
        <v>25</v>
      </c>
      <c r="AA38" s="4" t="s">
        <v>25</v>
      </c>
      <c r="AB38" s="4" t="s">
        <v>25</v>
      </c>
      <c r="AC38" s="4" t="s">
        <v>25</v>
      </c>
      <c r="AD38" s="4" t="s">
        <v>25</v>
      </c>
      <c r="AE38" s="4" t="s">
        <v>25</v>
      </c>
      <c r="AF38" s="4" t="s">
        <v>25</v>
      </c>
      <c r="AG38" s="4" t="s">
        <v>25</v>
      </c>
      <c r="AH38" s="4" t="s">
        <v>25</v>
      </c>
      <c r="AI38" s="4" t="s">
        <v>25</v>
      </c>
      <c r="AJ38" s="4" t="s">
        <v>25</v>
      </c>
      <c r="AK38" s="4" t="s">
        <v>25</v>
      </c>
      <c r="AL38" s="4" t="s">
        <v>25</v>
      </c>
      <c r="AM38" s="4">
        <v>83.990000000000236</v>
      </c>
      <c r="AN38" s="4">
        <v>74.755999999999858</v>
      </c>
      <c r="AO38" s="4">
        <v>74.996999999999844</v>
      </c>
      <c r="AP38" s="4">
        <v>99.28899999999976</v>
      </c>
      <c r="AQ38" s="4">
        <v>90.036999999999807</v>
      </c>
      <c r="AR38" s="4">
        <v>105.92600000000039</v>
      </c>
      <c r="AS38" s="4">
        <v>126.3760000000002</v>
      </c>
      <c r="AT38" s="4">
        <v>129.31799999999976</v>
      </c>
      <c r="AU38" s="4">
        <v>110.21299999999974</v>
      </c>
      <c r="AV38" s="4">
        <v>151.62899999999991</v>
      </c>
      <c r="AW38" s="4">
        <v>143.17999999999984</v>
      </c>
      <c r="AX38" s="4">
        <v>146.67900000000009</v>
      </c>
      <c r="AY38" s="4">
        <v>159.36999999999989</v>
      </c>
      <c r="AZ38" s="4">
        <v>185.98000000000002</v>
      </c>
      <c r="BA38" s="4">
        <v>185.37599999999975</v>
      </c>
      <c r="BB38" s="4">
        <v>185.02799999999979</v>
      </c>
      <c r="BC38" s="4">
        <v>198.83800000000019</v>
      </c>
      <c r="BD38" s="4">
        <v>211.45499999999993</v>
      </c>
      <c r="BE38" s="4">
        <v>221.57200000000012</v>
      </c>
      <c r="BF38" s="63">
        <f>(BE38-BD38)/ABS(BD38)</f>
        <v>4.7844695088790488E-2</v>
      </c>
      <c r="BG38" s="64">
        <f t="shared" si="0"/>
        <v>7.7880068142806833E-2</v>
      </c>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row>
    <row r="39" spans="1:89" ht="12.75" hidden="1" outlineLevel="1" collapsed="1">
      <c r="A39" s="42" t="s">
        <v>54</v>
      </c>
      <c r="B39" s="5" t="s">
        <v>14</v>
      </c>
      <c r="C39" s="57" t="s">
        <v>57</v>
      </c>
      <c r="D39" s="5" t="s">
        <v>60</v>
      </c>
      <c r="E39" s="4" t="s">
        <v>25</v>
      </c>
      <c r="F39" s="4" t="s">
        <v>25</v>
      </c>
      <c r="G39" s="4" t="s">
        <v>25</v>
      </c>
      <c r="H39" s="4" t="s">
        <v>25</v>
      </c>
      <c r="I39" s="4" t="s">
        <v>25</v>
      </c>
      <c r="J39" s="4" t="s">
        <v>25</v>
      </c>
      <c r="K39" s="4" t="s">
        <v>25</v>
      </c>
      <c r="L39" s="4" t="s">
        <v>25</v>
      </c>
      <c r="M39" s="4" t="s">
        <v>25</v>
      </c>
      <c r="N39" s="4" t="s">
        <v>25</v>
      </c>
      <c r="O39" s="4" t="s">
        <v>25</v>
      </c>
      <c r="P39" s="4" t="s">
        <v>25</v>
      </c>
      <c r="Q39" s="4" t="s">
        <v>25</v>
      </c>
      <c r="R39" s="4" t="s">
        <v>25</v>
      </c>
      <c r="S39" s="4" t="s">
        <v>25</v>
      </c>
      <c r="T39" s="4" t="s">
        <v>25</v>
      </c>
      <c r="U39" s="4" t="s">
        <v>25</v>
      </c>
      <c r="V39" s="4" t="s">
        <v>25</v>
      </c>
      <c r="W39" s="4" t="s">
        <v>25</v>
      </c>
      <c r="X39" s="4" t="s">
        <v>25</v>
      </c>
      <c r="Y39" s="4" t="s">
        <v>25</v>
      </c>
      <c r="Z39" s="4" t="s">
        <v>25</v>
      </c>
      <c r="AA39" s="4" t="s">
        <v>25</v>
      </c>
      <c r="AB39" s="4" t="s">
        <v>25</v>
      </c>
      <c r="AC39" s="4" t="s">
        <v>25</v>
      </c>
      <c r="AD39" s="4" t="s">
        <v>25</v>
      </c>
      <c r="AE39" s="4" t="s">
        <v>25</v>
      </c>
      <c r="AF39" s="4" t="s">
        <v>25</v>
      </c>
      <c r="AG39" s="4" t="s">
        <v>25</v>
      </c>
      <c r="AH39" s="4" t="s">
        <v>25</v>
      </c>
      <c r="AI39" s="4" t="s">
        <v>25</v>
      </c>
      <c r="AJ39" s="4" t="s">
        <v>25</v>
      </c>
      <c r="AK39" s="4" t="s">
        <v>25</v>
      </c>
      <c r="AL39" s="4" t="s">
        <v>25</v>
      </c>
      <c r="AM39" s="4">
        <v>15193.560057887162</v>
      </c>
      <c r="AN39" s="4">
        <v>13805.355493998128</v>
      </c>
      <c r="AO39" s="4">
        <v>12242.409402546496</v>
      </c>
      <c r="AP39" s="4">
        <v>15096.396533373842</v>
      </c>
      <c r="AQ39" s="4">
        <v>12683.053951260714</v>
      </c>
      <c r="AR39" s="4">
        <v>13507.523590920733</v>
      </c>
      <c r="AS39" s="4">
        <v>14566.15952051639</v>
      </c>
      <c r="AT39" s="4">
        <v>13707.653169387297</v>
      </c>
      <c r="AU39" s="4">
        <v>11518.91722408024</v>
      </c>
      <c r="AV39" s="4">
        <v>14229.44819819819</v>
      </c>
      <c r="AW39" s="4">
        <v>11764.029249856203</v>
      </c>
      <c r="AX39" s="4">
        <v>12418.846837693682</v>
      </c>
      <c r="AY39" s="4">
        <v>12379.213919527721</v>
      </c>
      <c r="AZ39" s="4">
        <v>13517.953190870769</v>
      </c>
      <c r="BA39" s="4">
        <v>13016.149417216666</v>
      </c>
      <c r="BB39" s="4">
        <v>12661.009990420131</v>
      </c>
      <c r="BC39" s="4">
        <v>12283.049172226352</v>
      </c>
      <c r="BD39" s="4">
        <v>13064.874884151988</v>
      </c>
      <c r="BE39" s="4">
        <v>12979.438814363546</v>
      </c>
      <c r="BF39" s="63">
        <f>(BE39-BD39)/ABS(BD39)</f>
        <v>-6.5393714479484392E-3</v>
      </c>
      <c r="BG39" s="64">
        <f t="shared" si="0"/>
        <v>1.6936214267889951E-2</v>
      </c>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row>
    <row r="40" spans="1:89" s="24" customFormat="1" ht="12.75" hidden="1" outlineLevel="1">
      <c r="A40" s="40" t="s">
        <v>102</v>
      </c>
      <c r="B40" s="41"/>
      <c r="C40" s="54" t="s">
        <v>101</v>
      </c>
      <c r="D40" s="5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61"/>
      <c r="BG40" s="62" t="str">
        <f t="shared" si="0"/>
        <v>–</v>
      </c>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row>
    <row r="41" spans="1:89" ht="12.75" collapsed="1">
      <c r="A41" s="57" t="s">
        <v>13</v>
      </c>
      <c r="B41" s="58"/>
      <c r="C41" s="57" t="s">
        <v>90</v>
      </c>
      <c r="D41" s="58"/>
      <c r="E41" s="4">
        <v>68344</v>
      </c>
      <c r="F41" s="4" t="s">
        <v>25</v>
      </c>
      <c r="G41" s="4" t="s">
        <v>25</v>
      </c>
      <c r="H41" s="4" t="s">
        <v>25</v>
      </c>
      <c r="I41" s="4" t="s">
        <v>25</v>
      </c>
      <c r="J41" s="4" t="s">
        <v>25</v>
      </c>
      <c r="K41" s="4" t="s">
        <v>25</v>
      </c>
      <c r="L41" s="4" t="s">
        <v>25</v>
      </c>
      <c r="M41" s="4">
        <v>87637</v>
      </c>
      <c r="N41" s="4" t="s">
        <v>25</v>
      </c>
      <c r="O41" s="4" t="s">
        <v>25</v>
      </c>
      <c r="P41" s="4" t="s">
        <v>25</v>
      </c>
      <c r="Q41" s="4" t="s">
        <v>25</v>
      </c>
      <c r="R41" s="4" t="s">
        <v>25</v>
      </c>
      <c r="S41" s="4" t="s">
        <v>25</v>
      </c>
      <c r="T41" s="4" t="s">
        <v>25</v>
      </c>
      <c r="U41" s="4" t="s">
        <v>25</v>
      </c>
      <c r="V41" s="4" t="s">
        <v>25</v>
      </c>
      <c r="W41" s="4" t="s">
        <v>25</v>
      </c>
      <c r="X41" s="4" t="s">
        <v>25</v>
      </c>
      <c r="Y41" s="4" t="s">
        <v>25</v>
      </c>
      <c r="Z41" s="4" t="s">
        <v>25</v>
      </c>
      <c r="AA41" s="4">
        <v>130710</v>
      </c>
      <c r="AB41" s="4" t="s">
        <v>25</v>
      </c>
      <c r="AC41" s="4">
        <v>131032</v>
      </c>
      <c r="AD41" s="4" t="s">
        <v>25</v>
      </c>
      <c r="AE41" s="4">
        <v>136480</v>
      </c>
      <c r="AF41" s="4" t="s">
        <v>25</v>
      </c>
      <c r="AG41" s="4">
        <v>142164</v>
      </c>
      <c r="AH41" s="4" t="s">
        <v>25</v>
      </c>
      <c r="AI41" s="4">
        <v>150044</v>
      </c>
      <c r="AJ41" s="4" t="s">
        <v>25</v>
      </c>
      <c r="AK41" s="4">
        <v>154604</v>
      </c>
      <c r="AL41" s="4" t="s">
        <v>25</v>
      </c>
      <c r="AM41" s="4">
        <v>160997</v>
      </c>
      <c r="AN41" s="4">
        <v>163634</v>
      </c>
      <c r="AO41" s="4">
        <v>166104</v>
      </c>
      <c r="AP41" s="4">
        <v>168510</v>
      </c>
      <c r="AQ41" s="4">
        <v>171383</v>
      </c>
      <c r="AR41" s="4">
        <v>174016</v>
      </c>
      <c r="AS41" s="4">
        <v>177311</v>
      </c>
      <c r="AT41" s="4">
        <v>179991</v>
      </c>
      <c r="AU41" s="4">
        <v>182339</v>
      </c>
      <c r="AV41" s="4">
        <v>184499</v>
      </c>
      <c r="AW41" s="4">
        <v>185096</v>
      </c>
      <c r="AX41" s="4">
        <v>186484</v>
      </c>
      <c r="AY41" s="4">
        <v>188012</v>
      </c>
      <c r="AZ41" s="4">
        <v>189571</v>
      </c>
      <c r="BA41" s="4">
        <v>191046</v>
      </c>
      <c r="BB41" s="4">
        <v>190604</v>
      </c>
      <c r="BC41" s="4">
        <v>194113</v>
      </c>
      <c r="BD41" s="4">
        <v>192806</v>
      </c>
      <c r="BE41" s="4">
        <v>194771</v>
      </c>
      <c r="BF41" s="63">
        <f>(BE41-BD41)/ABS(BD41)</f>
        <v>1.0191591547980872E-2</v>
      </c>
      <c r="BG41" s="64">
        <f t="shared" si="0"/>
        <v>6.6401868658101061E-3</v>
      </c>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row>
    <row r="42" spans="1:89" ht="12.75" hidden="1" outlineLevel="1">
      <c r="A42" s="57" t="s">
        <v>55</v>
      </c>
      <c r="B42" s="5" t="s">
        <v>17</v>
      </c>
      <c r="C42" s="57" t="s">
        <v>6</v>
      </c>
      <c r="D42" s="5" t="s">
        <v>18</v>
      </c>
      <c r="E42" s="4">
        <v>261.3</v>
      </c>
      <c r="F42" s="4" t="s">
        <v>25</v>
      </c>
      <c r="G42" s="4" t="s">
        <v>25</v>
      </c>
      <c r="H42" s="4" t="s">
        <v>25</v>
      </c>
      <c r="I42" s="4" t="s">
        <v>25</v>
      </c>
      <c r="J42" s="4" t="s">
        <v>25</v>
      </c>
      <c r="K42" s="4" t="s">
        <v>25</v>
      </c>
      <c r="L42" s="4" t="s">
        <v>25</v>
      </c>
      <c r="M42" s="4">
        <v>540.35900000000004</v>
      </c>
      <c r="N42" s="4" t="s">
        <v>25</v>
      </c>
      <c r="O42" s="4" t="s">
        <v>25</v>
      </c>
      <c r="P42" s="4" t="s">
        <v>25</v>
      </c>
      <c r="Q42" s="4" t="s">
        <v>25</v>
      </c>
      <c r="R42" s="4" t="s">
        <v>25</v>
      </c>
      <c r="S42" s="4" t="s">
        <v>25</v>
      </c>
      <c r="T42" s="4" t="s">
        <v>25</v>
      </c>
      <c r="U42" s="4" t="s">
        <v>25</v>
      </c>
      <c r="V42" s="4" t="s">
        <v>25</v>
      </c>
      <c r="W42" s="4" t="s">
        <v>25</v>
      </c>
      <c r="X42" s="4" t="s">
        <v>25</v>
      </c>
      <c r="Y42" s="4" t="s">
        <v>25</v>
      </c>
      <c r="Z42" s="4" t="s">
        <v>25</v>
      </c>
      <c r="AA42" s="4">
        <v>1529</v>
      </c>
      <c r="AB42" s="4" t="s">
        <v>25</v>
      </c>
      <c r="AC42" s="4">
        <v>1707.7156223607105</v>
      </c>
      <c r="AD42" s="4" t="s">
        <v>25</v>
      </c>
      <c r="AE42" s="4">
        <v>1925</v>
      </c>
      <c r="AF42" s="4" t="s">
        <v>25</v>
      </c>
      <c r="AG42" s="4">
        <v>2146</v>
      </c>
      <c r="AH42" s="4" t="s">
        <v>25</v>
      </c>
      <c r="AI42" s="4">
        <v>2364</v>
      </c>
      <c r="AJ42" s="4" t="s">
        <v>25</v>
      </c>
      <c r="AK42" s="4">
        <v>2576</v>
      </c>
      <c r="AL42" s="4" t="s">
        <v>25</v>
      </c>
      <c r="AM42" s="4">
        <v>2757.114</v>
      </c>
      <c r="AN42" s="4">
        <v>2874.009</v>
      </c>
      <c r="AO42" s="4">
        <v>2972.5859999999998</v>
      </c>
      <c r="AP42" s="4">
        <v>3066.0419999999999</v>
      </c>
      <c r="AQ42" s="4">
        <v>3160.0549999999998</v>
      </c>
      <c r="AR42" s="4">
        <v>3252.8560000000002</v>
      </c>
      <c r="AS42" s="4">
        <v>3315.7280000000001</v>
      </c>
      <c r="AT42" s="4">
        <v>3416.31</v>
      </c>
      <c r="AU42" s="4">
        <v>3482.2579999999998</v>
      </c>
      <c r="AV42" s="4">
        <v>3554.5219999999999</v>
      </c>
      <c r="AW42" s="4">
        <v>3598.502</v>
      </c>
      <c r="AX42" s="4">
        <v>3662.6210000000001</v>
      </c>
      <c r="AY42" s="4">
        <v>3718.9079999999999</v>
      </c>
      <c r="AZ42" s="4">
        <v>3770.2379999999998</v>
      </c>
      <c r="BA42" s="4">
        <v>3822.4639999999999</v>
      </c>
      <c r="BB42" s="4">
        <v>3860.9569999999999</v>
      </c>
      <c r="BC42" s="4">
        <v>3906.674</v>
      </c>
      <c r="BD42" s="4">
        <v>3947.3209999999999</v>
      </c>
      <c r="BE42" s="4">
        <v>4021.2570000000001</v>
      </c>
      <c r="BF42" s="63">
        <f>(BE42-BD42)/ABS(BD42)</f>
        <v>1.8730678351215963E-2</v>
      </c>
      <c r="BG42" s="64">
        <f t="shared" si="0"/>
        <v>1.4501207650924493E-2</v>
      </c>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row>
    <row r="43" spans="1:89" ht="12.75" collapsed="1">
      <c r="A43" s="11" t="s">
        <v>54</v>
      </c>
      <c r="B43" s="12" t="s">
        <v>14</v>
      </c>
      <c r="C43" s="11" t="s">
        <v>57</v>
      </c>
      <c r="D43" s="12" t="s">
        <v>60</v>
      </c>
      <c r="E43" s="13">
        <v>3823.3056303406297</v>
      </c>
      <c r="F43" s="13" t="s">
        <v>25</v>
      </c>
      <c r="G43" s="13" t="s">
        <v>25</v>
      </c>
      <c r="H43" s="13" t="s">
        <v>25</v>
      </c>
      <c r="I43" s="13" t="s">
        <v>25</v>
      </c>
      <c r="J43" s="13" t="s">
        <v>25</v>
      </c>
      <c r="K43" s="13" t="s">
        <v>25</v>
      </c>
      <c r="L43" s="13" t="s">
        <v>25</v>
      </c>
      <c r="M43" s="13">
        <v>6165.8774262012621</v>
      </c>
      <c r="N43" s="13" t="s">
        <v>25</v>
      </c>
      <c r="O43" s="13" t="s">
        <v>25</v>
      </c>
      <c r="P43" s="13" t="s">
        <v>25</v>
      </c>
      <c r="Q43" s="13" t="s">
        <v>25</v>
      </c>
      <c r="R43" s="13" t="s">
        <v>25</v>
      </c>
      <c r="S43" s="13" t="s">
        <v>25</v>
      </c>
      <c r="T43" s="13" t="s">
        <v>25</v>
      </c>
      <c r="U43" s="13" t="s">
        <v>25</v>
      </c>
      <c r="V43" s="13" t="s">
        <v>25</v>
      </c>
      <c r="W43" s="13" t="s">
        <v>25</v>
      </c>
      <c r="X43" s="13" t="s">
        <v>25</v>
      </c>
      <c r="Y43" s="13" t="s">
        <v>25</v>
      </c>
      <c r="Z43" s="13" t="s">
        <v>25</v>
      </c>
      <c r="AA43" s="13">
        <v>11697.651289113304</v>
      </c>
      <c r="AB43" s="13" t="s">
        <v>25</v>
      </c>
      <c r="AC43" s="13">
        <v>13032.81352921966</v>
      </c>
      <c r="AD43" s="13" t="s">
        <v>25</v>
      </c>
      <c r="AE43" s="13">
        <v>14104.630715123096</v>
      </c>
      <c r="AF43" s="13" t="s">
        <v>25</v>
      </c>
      <c r="AG43" s="13">
        <v>15095.242114740722</v>
      </c>
      <c r="AH43" s="13" t="s">
        <v>25</v>
      </c>
      <c r="AI43" s="13">
        <v>15755.37842232945</v>
      </c>
      <c r="AJ43" s="13" t="s">
        <v>25</v>
      </c>
      <c r="AK43" s="13">
        <v>16661.923365501538</v>
      </c>
      <c r="AL43" s="13" t="s">
        <v>25</v>
      </c>
      <c r="AM43" s="13">
        <v>17125.250781070456</v>
      </c>
      <c r="AN43" s="13">
        <v>17563.642030384883</v>
      </c>
      <c r="AO43" s="13">
        <v>17895.932668689496</v>
      </c>
      <c r="AP43" s="13">
        <v>18195.015132633078</v>
      </c>
      <c r="AQ43" s="13">
        <v>18438.555749403382</v>
      </c>
      <c r="AR43" s="13">
        <v>18692.855829349024</v>
      </c>
      <c r="AS43" s="13">
        <v>18700.069369638659</v>
      </c>
      <c r="AT43" s="13">
        <v>18980.449022451121</v>
      </c>
      <c r="AU43" s="13">
        <v>19097.713599394534</v>
      </c>
      <c r="AV43" s="13">
        <v>19265.806318733434</v>
      </c>
      <c r="AW43" s="13">
        <v>19441.273717422311</v>
      </c>
      <c r="AX43" s="13">
        <v>19640.403466249114</v>
      </c>
      <c r="AY43" s="13">
        <v>19780.162968321172</v>
      </c>
      <c r="AZ43" s="13">
        <v>19888.263500218916</v>
      </c>
      <c r="BA43" s="13">
        <v>20008.081823225821</v>
      </c>
      <c r="BB43" s="13">
        <v>20256.432184004534</v>
      </c>
      <c r="BC43" s="13">
        <v>20125.772101816983</v>
      </c>
      <c r="BD43" s="13">
        <v>20473.019511840917</v>
      </c>
      <c r="BE43" s="13">
        <v>20646.076674658958</v>
      </c>
      <c r="BF43" s="65">
        <f>(BE43-BD43)/ABS(BD43)</f>
        <v>8.4529379126488877E-3</v>
      </c>
      <c r="BG43" s="66">
        <f t="shared" si="0"/>
        <v>7.8426657078329576E-3</v>
      </c>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row>
    <row r="44" spans="1:89" ht="18" customHeight="1">
      <c r="A44" s="91" t="s">
        <v>88</v>
      </c>
      <c r="B44" s="92"/>
      <c r="C44" s="91" t="s">
        <v>10</v>
      </c>
      <c r="D44" s="92"/>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73"/>
      <c r="BG44" s="68"/>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row>
    <row r="45" spans="1:89" ht="12.75">
      <c r="A45" s="93" t="s">
        <v>13</v>
      </c>
      <c r="B45" s="94"/>
      <c r="C45" s="93" t="s">
        <v>90</v>
      </c>
      <c r="D45" s="94"/>
      <c r="E45" s="4">
        <v>10542</v>
      </c>
      <c r="F45" s="4" t="s">
        <v>25</v>
      </c>
      <c r="G45" s="4" t="s">
        <v>25</v>
      </c>
      <c r="H45" s="4" t="s">
        <v>25</v>
      </c>
      <c r="I45" s="4" t="s">
        <v>25</v>
      </c>
      <c r="J45" s="4" t="s">
        <v>25</v>
      </c>
      <c r="K45" s="4" t="s">
        <v>25</v>
      </c>
      <c r="L45" s="4" t="s">
        <v>25</v>
      </c>
      <c r="M45" s="4">
        <v>17347</v>
      </c>
      <c r="N45" s="4" t="s">
        <v>25</v>
      </c>
      <c r="O45" s="4" t="s">
        <v>25</v>
      </c>
      <c r="P45" s="4" t="s">
        <v>25</v>
      </c>
      <c r="Q45" s="4" t="s">
        <v>25</v>
      </c>
      <c r="R45" s="4" t="s">
        <v>25</v>
      </c>
      <c r="S45" s="4" t="s">
        <v>25</v>
      </c>
      <c r="T45" s="4" t="s">
        <v>25</v>
      </c>
      <c r="U45" s="4" t="s">
        <v>25</v>
      </c>
      <c r="V45" s="4" t="s">
        <v>25</v>
      </c>
      <c r="W45" s="4" t="s">
        <v>25</v>
      </c>
      <c r="X45" s="4" t="s">
        <v>25</v>
      </c>
      <c r="Y45" s="4" t="s">
        <v>25</v>
      </c>
      <c r="Z45" s="4" t="s">
        <v>25</v>
      </c>
      <c r="AA45" s="4">
        <v>30691</v>
      </c>
      <c r="AB45" s="4" t="s">
        <v>25</v>
      </c>
      <c r="AC45" s="4">
        <v>36890</v>
      </c>
      <c r="AD45" s="4" t="s">
        <v>25</v>
      </c>
      <c r="AE45" s="4">
        <v>41984</v>
      </c>
      <c r="AF45" s="4" t="s">
        <v>25</v>
      </c>
      <c r="AG45" s="4">
        <v>48446</v>
      </c>
      <c r="AH45" s="4" t="s">
        <v>25</v>
      </c>
      <c r="AI45" s="4">
        <v>54271</v>
      </c>
      <c r="AJ45" s="4" t="s">
        <v>25</v>
      </c>
      <c r="AK45" s="4">
        <v>63829</v>
      </c>
      <c r="AL45" s="4" t="s">
        <v>25</v>
      </c>
      <c r="AM45" s="4">
        <v>71014</v>
      </c>
      <c r="AN45" s="4">
        <v>74051</v>
      </c>
      <c r="AO45" s="4">
        <v>72019</v>
      </c>
      <c r="AP45" s="4">
        <v>69861</v>
      </c>
      <c r="AQ45" s="4">
        <v>70191</v>
      </c>
      <c r="AR45" s="4">
        <v>69746</v>
      </c>
      <c r="AS45" s="4">
        <v>68631</v>
      </c>
      <c r="AT45" s="4">
        <v>67804</v>
      </c>
      <c r="AU45" s="4">
        <v>66673</v>
      </c>
      <c r="AV45" s="4">
        <v>66216</v>
      </c>
      <c r="AW45" s="4">
        <v>64944</v>
      </c>
      <c r="AX45" s="4">
        <v>63475</v>
      </c>
      <c r="AY45" s="4">
        <v>61367</v>
      </c>
      <c r="AZ45" s="4">
        <v>60279</v>
      </c>
      <c r="BA45" s="4">
        <v>59706</v>
      </c>
      <c r="BB45" s="4">
        <v>58692</v>
      </c>
      <c r="BC45" s="4">
        <v>57820</v>
      </c>
      <c r="BD45" s="4">
        <v>58487</v>
      </c>
      <c r="BE45" s="4">
        <v>57950</v>
      </c>
      <c r="BF45" s="63">
        <f t="shared" ref="BF45:BF47" si="1">(BE45-BD45)/ABS(BD45)</f>
        <v>-9.1815275189358319E-3</v>
      </c>
      <c r="BG45" s="64">
        <f t="shared" si="0"/>
        <v>-1.3861498205358766E-2</v>
      </c>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row>
    <row r="46" spans="1:89" ht="12.75" hidden="1" outlineLevel="2">
      <c r="A46" s="42" t="s">
        <v>55</v>
      </c>
      <c r="B46" s="5" t="s">
        <v>17</v>
      </c>
      <c r="C46" s="57" t="s">
        <v>6</v>
      </c>
      <c r="D46" s="5" t="s">
        <v>18</v>
      </c>
      <c r="E46" s="4">
        <v>13.1</v>
      </c>
      <c r="F46" s="4" t="s">
        <v>25</v>
      </c>
      <c r="G46" s="4" t="s">
        <v>25</v>
      </c>
      <c r="H46" s="4" t="s">
        <v>25</v>
      </c>
      <c r="I46" s="4" t="s">
        <v>25</v>
      </c>
      <c r="J46" s="4" t="s">
        <v>25</v>
      </c>
      <c r="K46" s="4" t="s">
        <v>25</v>
      </c>
      <c r="L46" s="4" t="s">
        <v>25</v>
      </c>
      <c r="M46" s="4">
        <v>37.494999999999997</v>
      </c>
      <c r="N46" s="4" t="s">
        <v>25</v>
      </c>
      <c r="O46" s="4" t="s">
        <v>25</v>
      </c>
      <c r="P46" s="4" t="s">
        <v>25</v>
      </c>
      <c r="Q46" s="4" t="s">
        <v>25</v>
      </c>
      <c r="R46" s="4" t="s">
        <v>25</v>
      </c>
      <c r="S46" s="4" t="s">
        <v>25</v>
      </c>
      <c r="T46" s="4" t="s">
        <v>25</v>
      </c>
      <c r="U46" s="4" t="s">
        <v>25</v>
      </c>
      <c r="V46" s="4" t="s">
        <v>25</v>
      </c>
      <c r="W46" s="4" t="s">
        <v>25</v>
      </c>
      <c r="X46" s="4" t="s">
        <v>25</v>
      </c>
      <c r="Y46" s="4" t="s">
        <v>25</v>
      </c>
      <c r="Z46" s="4" t="s">
        <v>25</v>
      </c>
      <c r="AA46" s="4">
        <v>111</v>
      </c>
      <c r="AB46" s="4" t="s">
        <v>25</v>
      </c>
      <c r="AC46" s="4">
        <v>138.73682299320996</v>
      </c>
      <c r="AD46" s="4" t="s">
        <v>25</v>
      </c>
      <c r="AE46" s="4">
        <v>165</v>
      </c>
      <c r="AF46" s="4" t="s">
        <v>25</v>
      </c>
      <c r="AG46" s="4">
        <v>189</v>
      </c>
      <c r="AH46" s="4" t="s">
        <v>25</v>
      </c>
      <c r="AI46" s="4">
        <v>222</v>
      </c>
      <c r="AJ46" s="4" t="s">
        <v>25</v>
      </c>
      <c r="AK46" s="4">
        <v>259</v>
      </c>
      <c r="AL46" s="4" t="s">
        <v>25</v>
      </c>
      <c r="AM46" s="4">
        <v>288.48900000000003</v>
      </c>
      <c r="AN46" s="4">
        <v>316.47199999999998</v>
      </c>
      <c r="AO46" s="4">
        <v>307.03199999999998</v>
      </c>
      <c r="AP46" s="4">
        <v>301.67500000000001</v>
      </c>
      <c r="AQ46" s="4">
        <v>303.58100000000002</v>
      </c>
      <c r="AR46" s="4">
        <v>310.96800000000002</v>
      </c>
      <c r="AS46" s="4">
        <v>306.94299999999998</v>
      </c>
      <c r="AT46" s="4">
        <v>319.59500000000003</v>
      </c>
      <c r="AU46" s="4">
        <v>301.20699999999999</v>
      </c>
      <c r="AV46" s="4">
        <v>306.01499999999999</v>
      </c>
      <c r="AW46" s="4">
        <v>301.57600000000002</v>
      </c>
      <c r="AX46" s="4">
        <v>294.59000000000003</v>
      </c>
      <c r="AY46" s="4">
        <v>292.21800000000002</v>
      </c>
      <c r="AZ46" s="4">
        <v>293.07799999999997</v>
      </c>
      <c r="BA46" s="4">
        <v>291.3</v>
      </c>
      <c r="BB46" s="4">
        <v>283.762</v>
      </c>
      <c r="BC46" s="4">
        <v>285.476</v>
      </c>
      <c r="BD46" s="4">
        <v>288.38499999999999</v>
      </c>
      <c r="BE46" s="4">
        <v>290.45400000000001</v>
      </c>
      <c r="BF46" s="63">
        <f t="shared" si="1"/>
        <v>7.1744369506042856E-3</v>
      </c>
      <c r="BG46" s="64">
        <f t="shared" si="0"/>
        <v>-3.5356252604719944E-3</v>
      </c>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row>
    <row r="47" spans="1:89" ht="12.75" collapsed="1">
      <c r="A47" s="11" t="s">
        <v>54</v>
      </c>
      <c r="B47" s="12" t="s">
        <v>14</v>
      </c>
      <c r="C47" s="11" t="s">
        <v>57</v>
      </c>
      <c r="D47" s="12" t="s">
        <v>60</v>
      </c>
      <c r="E47" s="13">
        <v>1242.6484538038324</v>
      </c>
      <c r="F47" s="13" t="s">
        <v>25</v>
      </c>
      <c r="G47" s="13" t="s">
        <v>25</v>
      </c>
      <c r="H47" s="13" t="s">
        <v>25</v>
      </c>
      <c r="I47" s="13" t="s">
        <v>25</v>
      </c>
      <c r="J47" s="13" t="s">
        <v>25</v>
      </c>
      <c r="K47" s="13" t="s">
        <v>25</v>
      </c>
      <c r="L47" s="13" t="s">
        <v>25</v>
      </c>
      <c r="M47" s="13">
        <v>2161.4688418746759</v>
      </c>
      <c r="N47" s="13" t="s">
        <v>25</v>
      </c>
      <c r="O47" s="13" t="s">
        <v>25</v>
      </c>
      <c r="P47" s="13" t="s">
        <v>25</v>
      </c>
      <c r="Q47" s="13" t="s">
        <v>25</v>
      </c>
      <c r="R47" s="13" t="s">
        <v>25</v>
      </c>
      <c r="S47" s="13" t="s">
        <v>25</v>
      </c>
      <c r="T47" s="13" t="s">
        <v>25</v>
      </c>
      <c r="U47" s="13" t="s">
        <v>25</v>
      </c>
      <c r="V47" s="13" t="s">
        <v>25</v>
      </c>
      <c r="W47" s="13" t="s">
        <v>25</v>
      </c>
      <c r="X47" s="13" t="s">
        <v>25</v>
      </c>
      <c r="Y47" s="13" t="s">
        <v>25</v>
      </c>
      <c r="Z47" s="13" t="s">
        <v>25</v>
      </c>
      <c r="AA47" s="13">
        <v>3616.6954481769899</v>
      </c>
      <c r="AB47" s="13" t="s">
        <v>25</v>
      </c>
      <c r="AC47" s="13">
        <v>3760.8246948552442</v>
      </c>
      <c r="AD47" s="13" t="s">
        <v>25</v>
      </c>
      <c r="AE47" s="13">
        <v>3930.0685975609758</v>
      </c>
      <c r="AF47" s="13" t="s">
        <v>25</v>
      </c>
      <c r="AG47" s="13">
        <v>3901.2508772654087</v>
      </c>
      <c r="AH47" s="13" t="s">
        <v>25</v>
      </c>
      <c r="AI47" s="13">
        <v>4090.5824473475705</v>
      </c>
      <c r="AJ47" s="13" t="s">
        <v>25</v>
      </c>
      <c r="AK47" s="13">
        <v>4057.7167118394459</v>
      </c>
      <c r="AL47" s="13" t="s">
        <v>25</v>
      </c>
      <c r="AM47" s="13">
        <v>4062.4243106992994</v>
      </c>
      <c r="AN47" s="13">
        <v>4273.7032585650431</v>
      </c>
      <c r="AO47" s="13">
        <v>4263.2083200266597</v>
      </c>
      <c r="AP47" s="13">
        <v>4318.217603527004</v>
      </c>
      <c r="AQ47" s="13">
        <v>4325.0701656907577</v>
      </c>
      <c r="AR47" s="13">
        <v>4458.5782697215609</v>
      </c>
      <c r="AS47" s="13">
        <v>4472.3667147498945</v>
      </c>
      <c r="AT47" s="13">
        <v>4713.5124771399915</v>
      </c>
      <c r="AU47" s="13">
        <v>4517.6758207970242</v>
      </c>
      <c r="AV47" s="13">
        <v>4621.4661109097497</v>
      </c>
      <c r="AW47" s="13">
        <v>4643.6314363143629</v>
      </c>
      <c r="AX47" s="13">
        <v>4641.0397794407254</v>
      </c>
      <c r="AY47" s="13">
        <v>4761.8100933726591</v>
      </c>
      <c r="AZ47" s="13">
        <v>4862.0249174671117</v>
      </c>
      <c r="BA47" s="13">
        <v>4878.906642548488</v>
      </c>
      <c r="BB47" s="13">
        <v>4834.7645334968993</v>
      </c>
      <c r="BC47" s="13">
        <v>4937.3227257004501</v>
      </c>
      <c r="BD47" s="13">
        <v>4930.7538427342824</v>
      </c>
      <c r="BE47" s="13">
        <v>5012.1484037963764</v>
      </c>
      <c r="BF47" s="65">
        <f t="shared" si="1"/>
        <v>1.6507528799482262E-2</v>
      </c>
      <c r="BG47" s="66">
        <f t="shared" si="0"/>
        <v>1.0509445690247426E-2</v>
      </c>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row>
    <row r="48" spans="1:89" ht="27" hidden="1" customHeight="1" outlineLevel="1">
      <c r="A48" s="91" t="s">
        <v>70</v>
      </c>
      <c r="B48" s="92"/>
      <c r="C48" s="91" t="s">
        <v>71</v>
      </c>
      <c r="D48" s="92"/>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63"/>
      <c r="BG48" s="64" t="str">
        <f t="shared" si="0"/>
        <v>–</v>
      </c>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row>
    <row r="49" spans="1:89" ht="12.75" hidden="1" outlineLevel="1">
      <c r="A49" s="93" t="s">
        <v>13</v>
      </c>
      <c r="B49" s="94"/>
      <c r="C49" s="93" t="s">
        <v>0</v>
      </c>
      <c r="D49" s="94"/>
      <c r="E49" s="4" t="s">
        <v>25</v>
      </c>
      <c r="F49" s="4" t="s">
        <v>25</v>
      </c>
      <c r="G49" s="4" t="s">
        <v>25</v>
      </c>
      <c r="H49" s="4" t="s">
        <v>25</v>
      </c>
      <c r="I49" s="4" t="s">
        <v>25</v>
      </c>
      <c r="J49" s="4" t="s">
        <v>25</v>
      </c>
      <c r="K49" s="4" t="s">
        <v>25</v>
      </c>
      <c r="L49" s="4" t="s">
        <v>25</v>
      </c>
      <c r="M49" s="4" t="s">
        <v>25</v>
      </c>
      <c r="N49" s="4" t="s">
        <v>25</v>
      </c>
      <c r="O49" s="4" t="s">
        <v>25</v>
      </c>
      <c r="P49" s="4" t="s">
        <v>25</v>
      </c>
      <c r="Q49" s="4" t="s">
        <v>25</v>
      </c>
      <c r="R49" s="4" t="s">
        <v>25</v>
      </c>
      <c r="S49" s="4" t="s">
        <v>25</v>
      </c>
      <c r="T49" s="4" t="s">
        <v>25</v>
      </c>
      <c r="U49" s="4" t="s">
        <v>25</v>
      </c>
      <c r="V49" s="4" t="s">
        <v>25</v>
      </c>
      <c r="W49" s="4" t="s">
        <v>25</v>
      </c>
      <c r="X49" s="4" t="s">
        <v>25</v>
      </c>
      <c r="Y49" s="4" t="s">
        <v>25</v>
      </c>
      <c r="Z49" s="4" t="s">
        <v>25</v>
      </c>
      <c r="AA49" s="4" t="s">
        <v>25</v>
      </c>
      <c r="AB49" s="4" t="s">
        <v>25</v>
      </c>
      <c r="AC49" s="4">
        <v>4005</v>
      </c>
      <c r="AD49" s="4" t="s">
        <v>25</v>
      </c>
      <c r="AE49" s="4">
        <v>4676</v>
      </c>
      <c r="AF49" s="4" t="s">
        <v>25</v>
      </c>
      <c r="AG49" s="4">
        <v>5435</v>
      </c>
      <c r="AH49" s="4" t="s">
        <v>25</v>
      </c>
      <c r="AI49" s="4">
        <v>6773</v>
      </c>
      <c r="AJ49" s="4" t="s">
        <v>25</v>
      </c>
      <c r="AK49" s="4">
        <v>7682</v>
      </c>
      <c r="AL49" s="4" t="s">
        <v>25</v>
      </c>
      <c r="AM49" s="4" t="s">
        <v>25</v>
      </c>
      <c r="AN49" s="4" t="s">
        <v>25</v>
      </c>
      <c r="AO49" s="4" t="s">
        <v>25</v>
      </c>
      <c r="AP49" s="4" t="s">
        <v>25</v>
      </c>
      <c r="AQ49" s="4" t="s">
        <v>25</v>
      </c>
      <c r="AR49" s="4" t="s">
        <v>25</v>
      </c>
      <c r="AS49" s="4" t="s">
        <v>25</v>
      </c>
      <c r="AT49" s="4" t="s">
        <v>25</v>
      </c>
      <c r="AU49" s="4" t="s">
        <v>25</v>
      </c>
      <c r="AV49" s="4" t="s">
        <v>25</v>
      </c>
      <c r="AW49" s="4" t="s">
        <v>25</v>
      </c>
      <c r="AX49" s="4" t="s">
        <v>25</v>
      </c>
      <c r="AY49" s="4" t="s">
        <v>25</v>
      </c>
      <c r="AZ49" s="4" t="s">
        <v>25</v>
      </c>
      <c r="BA49" s="4" t="s">
        <v>25</v>
      </c>
      <c r="BB49" s="4" t="s">
        <v>25</v>
      </c>
      <c r="BC49" s="4" t="s">
        <v>25</v>
      </c>
      <c r="BD49" s="4" t="s">
        <v>25</v>
      </c>
      <c r="BE49" s="4" t="s">
        <v>25</v>
      </c>
      <c r="BF49" s="63" t="s">
        <v>25</v>
      </c>
      <c r="BG49" s="64" t="str">
        <f t="shared" si="0"/>
        <v>–</v>
      </c>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row>
    <row r="50" spans="1:89" ht="12.75" hidden="1" outlineLevel="1">
      <c r="A50" s="42" t="s">
        <v>55</v>
      </c>
      <c r="B50" s="5" t="s">
        <v>17</v>
      </c>
      <c r="C50" s="57" t="s">
        <v>6</v>
      </c>
      <c r="D50" s="5" t="s">
        <v>18</v>
      </c>
      <c r="E50" s="4" t="s">
        <v>25</v>
      </c>
      <c r="F50" s="4" t="s">
        <v>25</v>
      </c>
      <c r="G50" s="4" t="s">
        <v>25</v>
      </c>
      <c r="H50" s="4" t="s">
        <v>25</v>
      </c>
      <c r="I50" s="4" t="s">
        <v>25</v>
      </c>
      <c r="J50" s="4" t="s">
        <v>25</v>
      </c>
      <c r="K50" s="4" t="s">
        <v>25</v>
      </c>
      <c r="L50" s="4" t="s">
        <v>25</v>
      </c>
      <c r="M50" s="4" t="s">
        <v>25</v>
      </c>
      <c r="N50" s="4" t="s">
        <v>25</v>
      </c>
      <c r="O50" s="4" t="s">
        <v>25</v>
      </c>
      <c r="P50" s="4" t="s">
        <v>25</v>
      </c>
      <c r="Q50" s="4" t="s">
        <v>25</v>
      </c>
      <c r="R50" s="4" t="s">
        <v>25</v>
      </c>
      <c r="S50" s="4" t="s">
        <v>25</v>
      </c>
      <c r="T50" s="4" t="s">
        <v>25</v>
      </c>
      <c r="U50" s="4" t="s">
        <v>25</v>
      </c>
      <c r="V50" s="4" t="s">
        <v>25</v>
      </c>
      <c r="W50" s="4" t="s">
        <v>25</v>
      </c>
      <c r="X50" s="4" t="s">
        <v>25</v>
      </c>
      <c r="Y50" s="4" t="s">
        <v>25</v>
      </c>
      <c r="Z50" s="4" t="s">
        <v>25</v>
      </c>
      <c r="AA50" s="4" t="s">
        <v>25</v>
      </c>
      <c r="AB50" s="4" t="s">
        <v>25</v>
      </c>
      <c r="AC50" s="4">
        <v>23.128445725978978</v>
      </c>
      <c r="AD50" s="4" t="s">
        <v>25</v>
      </c>
      <c r="AE50" s="4">
        <v>29</v>
      </c>
      <c r="AF50" s="4" t="s">
        <v>25</v>
      </c>
      <c r="AG50" s="4">
        <v>39</v>
      </c>
      <c r="AH50" s="4" t="s">
        <v>25</v>
      </c>
      <c r="AI50" s="4">
        <v>49</v>
      </c>
      <c r="AJ50" s="4" t="s">
        <v>25</v>
      </c>
      <c r="AK50" s="4">
        <v>60</v>
      </c>
      <c r="AL50" s="4" t="s">
        <v>25</v>
      </c>
      <c r="AM50" s="4" t="s">
        <v>25</v>
      </c>
      <c r="AN50" s="4" t="s">
        <v>25</v>
      </c>
      <c r="AO50" s="4" t="s">
        <v>25</v>
      </c>
      <c r="AP50" s="4" t="s">
        <v>25</v>
      </c>
      <c r="AQ50" s="4" t="s">
        <v>25</v>
      </c>
      <c r="AR50" s="4" t="s">
        <v>25</v>
      </c>
      <c r="AS50" s="4" t="s">
        <v>25</v>
      </c>
      <c r="AT50" s="4" t="s">
        <v>25</v>
      </c>
      <c r="AU50" s="4" t="s">
        <v>25</v>
      </c>
      <c r="AV50" s="4" t="s">
        <v>25</v>
      </c>
      <c r="AW50" s="4" t="s">
        <v>25</v>
      </c>
      <c r="AX50" s="4" t="s">
        <v>25</v>
      </c>
      <c r="AY50" s="4" t="s">
        <v>25</v>
      </c>
      <c r="AZ50" s="4" t="s">
        <v>25</v>
      </c>
      <c r="BA50" s="4" t="s">
        <v>25</v>
      </c>
      <c r="BB50" s="4" t="s">
        <v>25</v>
      </c>
      <c r="BC50" s="4" t="s">
        <v>25</v>
      </c>
      <c r="BD50" s="4" t="s">
        <v>25</v>
      </c>
      <c r="BE50" s="4" t="s">
        <v>25</v>
      </c>
      <c r="BF50" s="63" t="s">
        <v>25</v>
      </c>
      <c r="BG50" s="64" t="str">
        <f t="shared" si="0"/>
        <v>–</v>
      </c>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row>
    <row r="51" spans="1:89" ht="12.75" hidden="1" outlineLevel="1">
      <c r="A51" s="11" t="s">
        <v>54</v>
      </c>
      <c r="B51" s="12" t="s">
        <v>14</v>
      </c>
      <c r="C51" s="11" t="s">
        <v>57</v>
      </c>
      <c r="D51" s="12" t="s">
        <v>11</v>
      </c>
      <c r="E51" s="13" t="s">
        <v>25</v>
      </c>
      <c r="F51" s="13" t="s">
        <v>25</v>
      </c>
      <c r="G51" s="13" t="s">
        <v>25</v>
      </c>
      <c r="H51" s="13" t="s">
        <v>25</v>
      </c>
      <c r="I51" s="13" t="s">
        <v>25</v>
      </c>
      <c r="J51" s="13" t="s">
        <v>25</v>
      </c>
      <c r="K51" s="13" t="s">
        <v>25</v>
      </c>
      <c r="L51" s="13" t="s">
        <v>25</v>
      </c>
      <c r="M51" s="13" t="s">
        <v>25</v>
      </c>
      <c r="N51" s="13" t="s">
        <v>25</v>
      </c>
      <c r="O51" s="13" t="s">
        <v>25</v>
      </c>
      <c r="P51" s="13" t="s">
        <v>25</v>
      </c>
      <c r="Q51" s="13" t="s">
        <v>25</v>
      </c>
      <c r="R51" s="13" t="s">
        <v>25</v>
      </c>
      <c r="S51" s="13" t="s">
        <v>25</v>
      </c>
      <c r="T51" s="13" t="s">
        <v>25</v>
      </c>
      <c r="U51" s="13" t="s">
        <v>25</v>
      </c>
      <c r="V51" s="13" t="s">
        <v>25</v>
      </c>
      <c r="W51" s="13" t="s">
        <v>25</v>
      </c>
      <c r="X51" s="13" t="s">
        <v>25</v>
      </c>
      <c r="Y51" s="13" t="s">
        <v>25</v>
      </c>
      <c r="Z51" s="13" t="s">
        <v>25</v>
      </c>
      <c r="AA51" s="13" t="s">
        <v>25</v>
      </c>
      <c r="AB51" s="13" t="s">
        <v>25</v>
      </c>
      <c r="AC51" s="13">
        <v>5774.8928154754003</v>
      </c>
      <c r="AD51" s="13" t="s">
        <v>25</v>
      </c>
      <c r="AE51" s="13">
        <v>6201.8819503849445</v>
      </c>
      <c r="AF51" s="13" t="s">
        <v>25</v>
      </c>
      <c r="AG51" s="13">
        <v>7175.7129714811408</v>
      </c>
      <c r="AH51" s="13" t="s">
        <v>25</v>
      </c>
      <c r="AI51" s="13">
        <v>7234.6080023623208</v>
      </c>
      <c r="AJ51" s="13" t="s">
        <v>25</v>
      </c>
      <c r="AK51" s="13">
        <v>7810.4660244727938</v>
      </c>
      <c r="AL51" s="13" t="s">
        <v>25</v>
      </c>
      <c r="AM51" s="13" t="s">
        <v>25</v>
      </c>
      <c r="AN51" s="13" t="s">
        <v>25</v>
      </c>
      <c r="AO51" s="13" t="s">
        <v>25</v>
      </c>
      <c r="AP51" s="13" t="s">
        <v>25</v>
      </c>
      <c r="AQ51" s="13" t="s">
        <v>25</v>
      </c>
      <c r="AR51" s="13" t="s">
        <v>25</v>
      </c>
      <c r="AS51" s="13" t="s">
        <v>25</v>
      </c>
      <c r="AT51" s="13" t="s">
        <v>25</v>
      </c>
      <c r="AU51" s="13" t="s">
        <v>25</v>
      </c>
      <c r="AV51" s="13" t="s">
        <v>25</v>
      </c>
      <c r="AW51" s="13" t="s">
        <v>25</v>
      </c>
      <c r="AX51" s="13" t="s">
        <v>25</v>
      </c>
      <c r="AY51" s="13" t="s">
        <v>25</v>
      </c>
      <c r="AZ51" s="13" t="s">
        <v>25</v>
      </c>
      <c r="BA51" s="13" t="s">
        <v>25</v>
      </c>
      <c r="BB51" s="13" t="s">
        <v>25</v>
      </c>
      <c r="BC51" s="13" t="s">
        <v>25</v>
      </c>
      <c r="BD51" s="13" t="s">
        <v>25</v>
      </c>
      <c r="BE51" s="13" t="s">
        <v>25</v>
      </c>
      <c r="BF51" s="65" t="s">
        <v>25</v>
      </c>
      <c r="BG51" s="66" t="str">
        <f t="shared" si="0"/>
        <v>–</v>
      </c>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row>
    <row r="52" spans="1:89" ht="18" hidden="1" customHeight="1" outlineLevel="1">
      <c r="A52" s="91" t="s">
        <v>20</v>
      </c>
      <c r="B52" s="92"/>
      <c r="C52" s="91" t="s">
        <v>21</v>
      </c>
      <c r="D52" s="92"/>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63"/>
      <c r="BG52" s="64" t="str">
        <f t="shared" si="0"/>
        <v>–</v>
      </c>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row>
    <row r="53" spans="1:89" ht="12.75" hidden="1" outlineLevel="1">
      <c r="A53" s="93" t="s">
        <v>13</v>
      </c>
      <c r="B53" s="94"/>
      <c r="C53" s="93" t="s">
        <v>0</v>
      </c>
      <c r="D53" s="94"/>
      <c r="E53" s="4">
        <v>10542</v>
      </c>
      <c r="F53" s="4" t="s">
        <v>25</v>
      </c>
      <c r="G53" s="4" t="s">
        <v>25</v>
      </c>
      <c r="H53" s="4" t="s">
        <v>25</v>
      </c>
      <c r="I53" s="4" t="s">
        <v>25</v>
      </c>
      <c r="J53" s="4" t="s">
        <v>25</v>
      </c>
      <c r="K53" s="4" t="s">
        <v>25</v>
      </c>
      <c r="L53" s="4" t="s">
        <v>25</v>
      </c>
      <c r="M53" s="4">
        <v>14398</v>
      </c>
      <c r="N53" s="4" t="s">
        <v>25</v>
      </c>
      <c r="O53" s="4" t="s">
        <v>25</v>
      </c>
      <c r="P53" s="4" t="s">
        <v>25</v>
      </c>
      <c r="Q53" s="4" t="s">
        <v>25</v>
      </c>
      <c r="R53" s="4" t="s">
        <v>25</v>
      </c>
      <c r="S53" s="4" t="s">
        <v>25</v>
      </c>
      <c r="T53" s="4" t="s">
        <v>25</v>
      </c>
      <c r="U53" s="4" t="s">
        <v>25</v>
      </c>
      <c r="V53" s="4" t="s">
        <v>25</v>
      </c>
      <c r="W53" s="4" t="s">
        <v>25</v>
      </c>
      <c r="X53" s="4" t="s">
        <v>25</v>
      </c>
      <c r="Y53" s="4" t="s">
        <v>25</v>
      </c>
      <c r="Z53" s="4" t="s">
        <v>25</v>
      </c>
      <c r="AA53" s="4" t="s">
        <v>25</v>
      </c>
      <c r="AB53" s="4" t="s">
        <v>25</v>
      </c>
      <c r="AC53" s="4">
        <v>17020</v>
      </c>
      <c r="AD53" s="4" t="s">
        <v>25</v>
      </c>
      <c r="AE53" s="4">
        <v>17100</v>
      </c>
      <c r="AF53" s="4" t="s">
        <v>25</v>
      </c>
      <c r="AG53" s="4">
        <v>17482</v>
      </c>
      <c r="AH53" s="4" t="s">
        <v>25</v>
      </c>
      <c r="AI53" s="4">
        <v>17902</v>
      </c>
      <c r="AJ53" s="4" t="s">
        <v>25</v>
      </c>
      <c r="AK53" s="4">
        <v>18181</v>
      </c>
      <c r="AL53" s="4" t="s">
        <v>25</v>
      </c>
      <c r="AM53" s="4">
        <v>18043</v>
      </c>
      <c r="AN53" s="4">
        <v>17885</v>
      </c>
      <c r="AO53" s="4">
        <v>18011</v>
      </c>
      <c r="AP53" s="4">
        <v>17456</v>
      </c>
      <c r="AQ53" s="4">
        <v>16588</v>
      </c>
      <c r="AR53" s="4">
        <v>16592</v>
      </c>
      <c r="AS53" s="4">
        <v>16414</v>
      </c>
      <c r="AT53" s="4">
        <v>15717</v>
      </c>
      <c r="AU53" s="4">
        <v>15976</v>
      </c>
      <c r="AV53" s="4">
        <v>15951</v>
      </c>
      <c r="AW53" s="4">
        <v>16096</v>
      </c>
      <c r="AX53" s="4">
        <v>15952</v>
      </c>
      <c r="AY53" s="4">
        <v>15656</v>
      </c>
      <c r="AZ53" s="4">
        <v>15788</v>
      </c>
      <c r="BA53" s="4">
        <v>15500</v>
      </c>
      <c r="BB53" s="4">
        <v>14651</v>
      </c>
      <c r="BC53" s="4">
        <v>14568</v>
      </c>
      <c r="BD53" s="4">
        <v>14821</v>
      </c>
      <c r="BE53" s="4">
        <v>15047</v>
      </c>
      <c r="BF53" s="63">
        <f t="shared" ref="BF53:BF67" si="2">(BE53-BD53)/ABS(BD53)</f>
        <v>1.5248633695432157E-2</v>
      </c>
      <c r="BG53" s="64">
        <f t="shared" si="0"/>
        <v>-5.7610798131821628E-3</v>
      </c>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row>
    <row r="54" spans="1:89" ht="12.75" hidden="1" outlineLevel="1">
      <c r="A54" s="42" t="s">
        <v>55</v>
      </c>
      <c r="B54" s="5" t="s">
        <v>17</v>
      </c>
      <c r="C54" s="57" t="s">
        <v>6</v>
      </c>
      <c r="D54" s="5" t="s">
        <v>18</v>
      </c>
      <c r="E54" s="4">
        <v>13.1</v>
      </c>
      <c r="F54" s="4" t="s">
        <v>25</v>
      </c>
      <c r="G54" s="4" t="s">
        <v>25</v>
      </c>
      <c r="H54" s="4" t="s">
        <v>25</v>
      </c>
      <c r="I54" s="4" t="s">
        <v>25</v>
      </c>
      <c r="J54" s="4" t="s">
        <v>25</v>
      </c>
      <c r="K54" s="4" t="s">
        <v>25</v>
      </c>
      <c r="L54" s="4" t="s">
        <v>25</v>
      </c>
      <c r="M54" s="4">
        <v>31.657</v>
      </c>
      <c r="N54" s="4" t="s">
        <v>25</v>
      </c>
      <c r="O54" s="4" t="s">
        <v>25</v>
      </c>
      <c r="P54" s="4" t="s">
        <v>25</v>
      </c>
      <c r="Q54" s="4" t="s">
        <v>25</v>
      </c>
      <c r="R54" s="4" t="s">
        <v>25</v>
      </c>
      <c r="S54" s="4" t="s">
        <v>25</v>
      </c>
      <c r="T54" s="4" t="s">
        <v>25</v>
      </c>
      <c r="U54" s="4" t="s">
        <v>25</v>
      </c>
      <c r="V54" s="4" t="s">
        <v>25</v>
      </c>
      <c r="W54" s="4" t="s">
        <v>25</v>
      </c>
      <c r="X54" s="4" t="s">
        <v>25</v>
      </c>
      <c r="Y54" s="4" t="s">
        <v>25</v>
      </c>
      <c r="Z54" s="4" t="s">
        <v>25</v>
      </c>
      <c r="AA54" s="4" t="s">
        <v>25</v>
      </c>
      <c r="AB54" s="4" t="s">
        <v>25</v>
      </c>
      <c r="AC54" s="4">
        <v>75.499490652032378</v>
      </c>
      <c r="AD54" s="4" t="s">
        <v>25</v>
      </c>
      <c r="AE54" s="4">
        <v>81</v>
      </c>
      <c r="AF54" s="4" t="s">
        <v>25</v>
      </c>
      <c r="AG54" s="4">
        <v>84</v>
      </c>
      <c r="AH54" s="4" t="s">
        <v>25</v>
      </c>
      <c r="AI54" s="4">
        <v>92</v>
      </c>
      <c r="AJ54" s="4" t="s">
        <v>25</v>
      </c>
      <c r="AK54" s="4">
        <v>96</v>
      </c>
      <c r="AL54" s="4" t="s">
        <v>25</v>
      </c>
      <c r="AM54" s="4">
        <v>96.87</v>
      </c>
      <c r="AN54" s="4">
        <v>95.53</v>
      </c>
      <c r="AO54" s="4">
        <v>103.26600000000001</v>
      </c>
      <c r="AP54" s="4">
        <v>98.061999999999998</v>
      </c>
      <c r="AQ54" s="4">
        <v>90.736000000000004</v>
      </c>
      <c r="AR54" s="4">
        <v>93.358999999999995</v>
      </c>
      <c r="AS54" s="4">
        <v>92.938000000000002</v>
      </c>
      <c r="AT54" s="4">
        <v>89.328000000000003</v>
      </c>
      <c r="AU54" s="4">
        <v>92.611000000000004</v>
      </c>
      <c r="AV54" s="4">
        <v>93.63</v>
      </c>
      <c r="AW54" s="4">
        <v>95.994</v>
      </c>
      <c r="AX54" s="4">
        <v>97.006</v>
      </c>
      <c r="AY54" s="4">
        <v>96.337000000000003</v>
      </c>
      <c r="AZ54" s="4">
        <v>96.703999999999994</v>
      </c>
      <c r="BA54" s="4">
        <v>95.588999999999999</v>
      </c>
      <c r="BB54" s="4">
        <v>92.213999999999999</v>
      </c>
      <c r="BC54" s="4">
        <v>92.713999999999999</v>
      </c>
      <c r="BD54" s="4">
        <v>96.373999999999995</v>
      </c>
      <c r="BE54" s="4">
        <v>100.13800000000001</v>
      </c>
      <c r="BF54" s="63">
        <f t="shared" si="2"/>
        <v>3.9056176977193123E-2</v>
      </c>
      <c r="BG54" s="64">
        <f t="shared" si="0"/>
        <v>8.0823865233585201E-3</v>
      </c>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row>
    <row r="55" spans="1:89" ht="12.75" hidden="1" outlineLevel="1">
      <c r="A55" s="11" t="s">
        <v>54</v>
      </c>
      <c r="B55" s="12" t="s">
        <v>14</v>
      </c>
      <c r="C55" s="11" t="s">
        <v>57</v>
      </c>
      <c r="D55" s="12" t="s">
        <v>11</v>
      </c>
      <c r="E55" s="13">
        <v>1242.6484538038324</v>
      </c>
      <c r="F55" s="13" t="s">
        <v>25</v>
      </c>
      <c r="G55" s="13" t="s">
        <v>25</v>
      </c>
      <c r="H55" s="13" t="s">
        <v>25</v>
      </c>
      <c r="I55" s="13" t="s">
        <v>25</v>
      </c>
      <c r="J55" s="13" t="s">
        <v>25</v>
      </c>
      <c r="K55" s="13" t="s">
        <v>25</v>
      </c>
      <c r="L55" s="13" t="s">
        <v>25</v>
      </c>
      <c r="M55" s="13">
        <v>2198.7081539102655</v>
      </c>
      <c r="N55" s="13" t="s">
        <v>25</v>
      </c>
      <c r="O55" s="13" t="s">
        <v>25</v>
      </c>
      <c r="P55" s="13" t="s">
        <v>25</v>
      </c>
      <c r="Q55" s="13" t="s">
        <v>25</v>
      </c>
      <c r="R55" s="13" t="s">
        <v>25</v>
      </c>
      <c r="S55" s="13" t="s">
        <v>25</v>
      </c>
      <c r="T55" s="13" t="s">
        <v>25</v>
      </c>
      <c r="U55" s="13" t="s">
        <v>25</v>
      </c>
      <c r="V55" s="13" t="s">
        <v>25</v>
      </c>
      <c r="W55" s="13" t="s">
        <v>25</v>
      </c>
      <c r="X55" s="13" t="s">
        <v>25</v>
      </c>
      <c r="Y55" s="13" t="s">
        <v>25</v>
      </c>
      <c r="Z55" s="13" t="s">
        <v>25</v>
      </c>
      <c r="AA55" s="13" t="s">
        <v>25</v>
      </c>
      <c r="AB55" s="13" t="s">
        <v>25</v>
      </c>
      <c r="AC55" s="13">
        <v>4435.9277703896814</v>
      </c>
      <c r="AD55" s="13" t="s">
        <v>25</v>
      </c>
      <c r="AE55" s="13">
        <v>4736.8421052631575</v>
      </c>
      <c r="AF55" s="13" t="s">
        <v>25</v>
      </c>
      <c r="AG55" s="13">
        <v>4804.9422262898979</v>
      </c>
      <c r="AH55" s="13" t="s">
        <v>25</v>
      </c>
      <c r="AI55" s="13">
        <v>5139.0906044017429</v>
      </c>
      <c r="AJ55" s="13" t="s">
        <v>25</v>
      </c>
      <c r="AK55" s="13">
        <v>5280.2376106924812</v>
      </c>
      <c r="AL55" s="13" t="s">
        <v>25</v>
      </c>
      <c r="AM55" s="13">
        <v>5368.841101812337</v>
      </c>
      <c r="AN55" s="13">
        <v>5341.3474979032708</v>
      </c>
      <c r="AO55" s="13">
        <v>5733.4961967686413</v>
      </c>
      <c r="AP55" s="13">
        <v>5617.6672777268559</v>
      </c>
      <c r="AQ55" s="13">
        <v>5469.9782975645048</v>
      </c>
      <c r="AR55" s="13">
        <v>5626.7478302796526</v>
      </c>
      <c r="AS55" s="13">
        <v>5662.1177043986836</v>
      </c>
      <c r="AT55" s="13">
        <v>5683.5273907234205</v>
      </c>
      <c r="AU55" s="13">
        <v>5796.8828242363543</v>
      </c>
      <c r="AV55" s="13">
        <v>5869.8514199736692</v>
      </c>
      <c r="AW55" s="13">
        <v>5963.8419483101388</v>
      </c>
      <c r="AX55" s="13">
        <v>6081.1183550651958</v>
      </c>
      <c r="AY55" s="13">
        <v>6153.3597342871744</v>
      </c>
      <c r="AZ55" s="13">
        <v>6125.1583481124908</v>
      </c>
      <c r="BA55" s="13">
        <v>6167.0322580645161</v>
      </c>
      <c r="BB55" s="13">
        <v>6294.0413623643435</v>
      </c>
      <c r="BC55" s="13">
        <v>6364.2229544206484</v>
      </c>
      <c r="BD55" s="13">
        <v>6502.5301936441538</v>
      </c>
      <c r="BE55" s="13">
        <v>6655.0142885625046</v>
      </c>
      <c r="BF55" s="65">
        <f t="shared" si="2"/>
        <v>2.3449963380007859E-2</v>
      </c>
      <c r="BG55" s="66">
        <f t="shared" si="0"/>
        <v>1.3932475062862614E-2</v>
      </c>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row>
    <row r="56" spans="1:89" ht="18" hidden="1" customHeight="1" outlineLevel="1">
      <c r="A56" s="91" t="s">
        <v>72</v>
      </c>
      <c r="B56" s="92"/>
      <c r="C56" s="91" t="s">
        <v>73</v>
      </c>
      <c r="D56" s="92"/>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63"/>
      <c r="BG56" s="64" t="str">
        <f t="shared" si="0"/>
        <v>–</v>
      </c>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row>
    <row r="57" spans="1:89" ht="12.75" hidden="1" outlineLevel="1">
      <c r="A57" s="93" t="s">
        <v>13</v>
      </c>
      <c r="B57" s="94"/>
      <c r="C57" s="93" t="s">
        <v>0</v>
      </c>
      <c r="D57" s="94"/>
      <c r="E57" s="4" t="s">
        <v>25</v>
      </c>
      <c r="F57" s="4" t="s">
        <v>25</v>
      </c>
      <c r="G57" s="4" t="s">
        <v>25</v>
      </c>
      <c r="H57" s="4" t="s">
        <v>25</v>
      </c>
      <c r="I57" s="4" t="s">
        <v>25</v>
      </c>
      <c r="J57" s="4" t="s">
        <v>25</v>
      </c>
      <c r="K57" s="4" t="s">
        <v>25</v>
      </c>
      <c r="L57" s="4" t="s">
        <v>25</v>
      </c>
      <c r="M57" s="4">
        <v>2949</v>
      </c>
      <c r="N57" s="4" t="s">
        <v>25</v>
      </c>
      <c r="O57" s="4" t="s">
        <v>25</v>
      </c>
      <c r="P57" s="4" t="s">
        <v>25</v>
      </c>
      <c r="Q57" s="4" t="s">
        <v>25</v>
      </c>
      <c r="R57" s="4" t="s">
        <v>25</v>
      </c>
      <c r="S57" s="4" t="s">
        <v>25</v>
      </c>
      <c r="T57" s="4" t="s">
        <v>25</v>
      </c>
      <c r="U57" s="4" t="s">
        <v>25</v>
      </c>
      <c r="V57" s="4" t="s">
        <v>25</v>
      </c>
      <c r="W57" s="4" t="s">
        <v>25</v>
      </c>
      <c r="X57" s="4" t="s">
        <v>25</v>
      </c>
      <c r="Y57" s="4" t="s">
        <v>25</v>
      </c>
      <c r="Z57" s="4" t="s">
        <v>25</v>
      </c>
      <c r="AA57" s="4" t="s">
        <v>25</v>
      </c>
      <c r="AB57" s="4" t="s">
        <v>25</v>
      </c>
      <c r="AC57" s="4">
        <v>15865</v>
      </c>
      <c r="AD57" s="4" t="s">
        <v>25</v>
      </c>
      <c r="AE57" s="4">
        <v>20208</v>
      </c>
      <c r="AF57" s="4" t="s">
        <v>25</v>
      </c>
      <c r="AG57" s="4">
        <v>25529</v>
      </c>
      <c r="AH57" s="4" t="s">
        <v>25</v>
      </c>
      <c r="AI57" s="4">
        <v>29596</v>
      </c>
      <c r="AJ57" s="4" t="s">
        <v>25</v>
      </c>
      <c r="AK57" s="4">
        <v>37966</v>
      </c>
      <c r="AL57" s="4" t="s">
        <v>25</v>
      </c>
      <c r="AM57" s="4">
        <v>52971</v>
      </c>
      <c r="AN57" s="4">
        <v>56166</v>
      </c>
      <c r="AO57" s="4">
        <v>54008</v>
      </c>
      <c r="AP57" s="4">
        <v>52405</v>
      </c>
      <c r="AQ57" s="4">
        <v>53603</v>
      </c>
      <c r="AR57" s="4">
        <v>53154</v>
      </c>
      <c r="AS57" s="4">
        <v>52217</v>
      </c>
      <c r="AT57" s="4">
        <v>52087</v>
      </c>
      <c r="AU57" s="4">
        <v>50697</v>
      </c>
      <c r="AV57" s="4">
        <v>50265</v>
      </c>
      <c r="AW57" s="4">
        <v>48848</v>
      </c>
      <c r="AX57" s="4">
        <v>47523</v>
      </c>
      <c r="AY57" s="4">
        <v>45711</v>
      </c>
      <c r="AZ57" s="4">
        <v>44491</v>
      </c>
      <c r="BA57" s="4">
        <v>44206</v>
      </c>
      <c r="BB57" s="4">
        <v>44041</v>
      </c>
      <c r="BC57" s="4">
        <v>43252</v>
      </c>
      <c r="BD57" s="4">
        <v>43666</v>
      </c>
      <c r="BE57" s="4">
        <v>42903</v>
      </c>
      <c r="BF57" s="63">
        <f t="shared" si="2"/>
        <v>-1.7473549214491825E-2</v>
      </c>
      <c r="BG57" s="64">
        <f t="shared" si="0"/>
        <v>-1.6461026448977033E-2</v>
      </c>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row>
    <row r="58" spans="1:89" ht="12.75" hidden="1" outlineLevel="1">
      <c r="A58" s="42" t="s">
        <v>55</v>
      </c>
      <c r="B58" s="5" t="s">
        <v>17</v>
      </c>
      <c r="C58" s="57" t="s">
        <v>6</v>
      </c>
      <c r="D58" s="5" t="s">
        <v>18</v>
      </c>
      <c r="E58" s="4" t="s">
        <v>25</v>
      </c>
      <c r="F58" s="4" t="s">
        <v>25</v>
      </c>
      <c r="G58" s="4" t="s">
        <v>25</v>
      </c>
      <c r="H58" s="4" t="s">
        <v>25</v>
      </c>
      <c r="I58" s="4" t="s">
        <v>25</v>
      </c>
      <c r="J58" s="4" t="s">
        <v>25</v>
      </c>
      <c r="K58" s="4" t="s">
        <v>25</v>
      </c>
      <c r="L58" s="4" t="s">
        <v>25</v>
      </c>
      <c r="M58" s="4">
        <v>5.8380000000000001</v>
      </c>
      <c r="N58" s="4" t="s">
        <v>25</v>
      </c>
      <c r="O58" s="4" t="s">
        <v>25</v>
      </c>
      <c r="P58" s="4" t="s">
        <v>25</v>
      </c>
      <c r="Q58" s="4" t="s">
        <v>25</v>
      </c>
      <c r="R58" s="4" t="s">
        <v>25</v>
      </c>
      <c r="S58" s="4" t="s">
        <v>25</v>
      </c>
      <c r="T58" s="4" t="s">
        <v>25</v>
      </c>
      <c r="U58" s="4" t="s">
        <v>25</v>
      </c>
      <c r="V58" s="4" t="s">
        <v>25</v>
      </c>
      <c r="W58" s="4" t="s">
        <v>25</v>
      </c>
      <c r="X58" s="4" t="s">
        <v>25</v>
      </c>
      <c r="Y58" s="4" t="s">
        <v>25</v>
      </c>
      <c r="Z58" s="4" t="s">
        <v>25</v>
      </c>
      <c r="AA58" s="4" t="s">
        <v>25</v>
      </c>
      <c r="AB58" s="4" t="s">
        <v>25</v>
      </c>
      <c r="AC58" s="4">
        <v>40.108886615198585</v>
      </c>
      <c r="AD58" s="4" t="s">
        <v>25</v>
      </c>
      <c r="AE58" s="4">
        <v>55</v>
      </c>
      <c r="AF58" s="4" t="s">
        <v>25</v>
      </c>
      <c r="AG58" s="4">
        <v>66</v>
      </c>
      <c r="AH58" s="4" t="s">
        <v>25</v>
      </c>
      <c r="AI58" s="4">
        <v>81</v>
      </c>
      <c r="AJ58" s="4" t="s">
        <v>25</v>
      </c>
      <c r="AK58" s="4">
        <v>103</v>
      </c>
      <c r="AL58" s="4" t="s">
        <v>25</v>
      </c>
      <c r="AM58" s="4">
        <v>191.619</v>
      </c>
      <c r="AN58" s="4">
        <v>220.94200000000001</v>
      </c>
      <c r="AO58" s="4">
        <v>203.76599999999999</v>
      </c>
      <c r="AP58" s="4">
        <v>203.613</v>
      </c>
      <c r="AQ58" s="4">
        <v>212.845</v>
      </c>
      <c r="AR58" s="4">
        <v>217.60900000000001</v>
      </c>
      <c r="AS58" s="4">
        <v>214.005</v>
      </c>
      <c r="AT58" s="4">
        <v>230.267</v>
      </c>
      <c r="AU58" s="4">
        <v>208.596</v>
      </c>
      <c r="AV58" s="4">
        <v>212.38499999999999</v>
      </c>
      <c r="AW58" s="4">
        <v>205.58199999999999</v>
      </c>
      <c r="AX58" s="4">
        <v>197.584</v>
      </c>
      <c r="AY58" s="4">
        <v>195.881</v>
      </c>
      <c r="AZ58" s="4">
        <v>196.374</v>
      </c>
      <c r="BA58" s="4">
        <v>195.71100000000001</v>
      </c>
      <c r="BB58" s="4">
        <v>191.548</v>
      </c>
      <c r="BC58" s="4">
        <v>192.762</v>
      </c>
      <c r="BD58" s="4">
        <v>192.011</v>
      </c>
      <c r="BE58" s="4">
        <v>190.316</v>
      </c>
      <c r="BF58" s="63">
        <f t="shared" si="2"/>
        <v>-8.8276192509803772E-3</v>
      </c>
      <c r="BG58" s="64">
        <f t="shared" si="0"/>
        <v>-8.9906771923277864E-3</v>
      </c>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row>
    <row r="59" spans="1:89" ht="12.75" hidden="1" outlineLevel="1">
      <c r="A59" s="11" t="s">
        <v>54</v>
      </c>
      <c r="B59" s="12" t="s">
        <v>14</v>
      </c>
      <c r="C59" s="11" t="s">
        <v>57</v>
      </c>
      <c r="D59" s="12" t="s">
        <v>11</v>
      </c>
      <c r="E59" s="13" t="s">
        <v>25</v>
      </c>
      <c r="F59" s="13" t="s">
        <v>25</v>
      </c>
      <c r="G59" s="13" t="s">
        <v>25</v>
      </c>
      <c r="H59" s="13" t="s">
        <v>25</v>
      </c>
      <c r="I59" s="13" t="s">
        <v>25</v>
      </c>
      <c r="J59" s="13" t="s">
        <v>25</v>
      </c>
      <c r="K59" s="13" t="s">
        <v>25</v>
      </c>
      <c r="L59" s="13" t="s">
        <v>25</v>
      </c>
      <c r="M59" s="13">
        <v>1979.6541200406919</v>
      </c>
      <c r="N59" s="13" t="s">
        <v>25</v>
      </c>
      <c r="O59" s="13" t="s">
        <v>25</v>
      </c>
      <c r="P59" s="13" t="s">
        <v>25</v>
      </c>
      <c r="Q59" s="13" t="s">
        <v>25</v>
      </c>
      <c r="R59" s="13" t="s">
        <v>25</v>
      </c>
      <c r="S59" s="13" t="s">
        <v>25</v>
      </c>
      <c r="T59" s="13" t="s">
        <v>25</v>
      </c>
      <c r="U59" s="13" t="s">
        <v>25</v>
      </c>
      <c r="V59" s="13" t="s">
        <v>25</v>
      </c>
      <c r="W59" s="13" t="s">
        <v>25</v>
      </c>
      <c r="X59" s="13" t="s">
        <v>25</v>
      </c>
      <c r="Y59" s="13" t="s">
        <v>25</v>
      </c>
      <c r="Z59" s="13" t="s">
        <v>25</v>
      </c>
      <c r="AA59" s="13" t="s">
        <v>25</v>
      </c>
      <c r="AB59" s="13" t="s">
        <v>25</v>
      </c>
      <c r="AC59" s="13">
        <v>2528.1365657232009</v>
      </c>
      <c r="AD59" s="13" t="s">
        <v>25</v>
      </c>
      <c r="AE59" s="13">
        <v>2721.6943784639748</v>
      </c>
      <c r="AF59" s="13" t="s">
        <v>25</v>
      </c>
      <c r="AG59" s="13">
        <v>2585.2951545301421</v>
      </c>
      <c r="AH59" s="13" t="s">
        <v>25</v>
      </c>
      <c r="AI59" s="13">
        <v>2736.8563319367481</v>
      </c>
      <c r="AJ59" s="13" t="s">
        <v>25</v>
      </c>
      <c r="AK59" s="13">
        <v>2712.9536954116843</v>
      </c>
      <c r="AL59" s="13" t="s">
        <v>25</v>
      </c>
      <c r="AM59" s="13">
        <v>3617.4321798720052</v>
      </c>
      <c r="AN59" s="13">
        <v>3933.7321511234554</v>
      </c>
      <c r="AO59" s="13">
        <v>3772.8854984446748</v>
      </c>
      <c r="AP59" s="13">
        <v>3885.3735330598224</v>
      </c>
      <c r="AQ59" s="13">
        <v>3970.7665615730461</v>
      </c>
      <c r="AR59" s="13">
        <v>4093.9346051096813</v>
      </c>
      <c r="AS59" s="13">
        <v>4098.3779228986732</v>
      </c>
      <c r="AT59" s="13">
        <v>4420.8151746117073</v>
      </c>
      <c r="AU59" s="13">
        <v>4114.5629918930117</v>
      </c>
      <c r="AV59" s="13">
        <v>4225.3058788421367</v>
      </c>
      <c r="AW59" s="13">
        <v>4208.6062888961678</v>
      </c>
      <c r="AX59" s="13">
        <v>4157.6499800096799</v>
      </c>
      <c r="AY59" s="13">
        <v>4285.2048741003264</v>
      </c>
      <c r="AZ59" s="13">
        <v>4413.7915533478681</v>
      </c>
      <c r="BA59" s="13">
        <v>4427.2496946115916</v>
      </c>
      <c r="BB59" s="13">
        <v>4349.3108694171342</v>
      </c>
      <c r="BC59" s="13">
        <v>4456.7187644501992</v>
      </c>
      <c r="BD59" s="13">
        <v>4397.2656071085057</v>
      </c>
      <c r="BE59" s="13">
        <v>4435.960189264154</v>
      </c>
      <c r="BF59" s="65">
        <f t="shared" si="2"/>
        <v>8.7996918114511026E-3</v>
      </c>
      <c r="BG59" s="66">
        <f t="shared" si="0"/>
        <v>7.7141349497718168E-3</v>
      </c>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row>
    <row r="60" spans="1:89" ht="18" hidden="1" customHeight="1" outlineLevel="1">
      <c r="A60" s="91" t="s">
        <v>22</v>
      </c>
      <c r="B60" s="92"/>
      <c r="C60" s="91" t="s">
        <v>19</v>
      </c>
      <c r="D60" s="92"/>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63"/>
      <c r="BG60" s="64" t="str">
        <f t="shared" si="0"/>
        <v>–</v>
      </c>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row>
    <row r="61" spans="1:89" ht="12.75" hidden="1" outlineLevel="1">
      <c r="A61" s="93" t="s">
        <v>13</v>
      </c>
      <c r="B61" s="94"/>
      <c r="C61" s="93" t="s">
        <v>0</v>
      </c>
      <c r="D61" s="94"/>
      <c r="E61" s="4" t="s">
        <v>25</v>
      </c>
      <c r="F61" s="4" t="s">
        <v>25</v>
      </c>
      <c r="G61" s="4" t="s">
        <v>25</v>
      </c>
      <c r="H61" s="4" t="s">
        <v>25</v>
      </c>
      <c r="I61" s="4" t="s">
        <v>25</v>
      </c>
      <c r="J61" s="4" t="s">
        <v>25</v>
      </c>
      <c r="K61" s="4" t="s">
        <v>25</v>
      </c>
      <c r="L61" s="4" t="s">
        <v>25</v>
      </c>
      <c r="M61" s="4" t="s">
        <v>25</v>
      </c>
      <c r="N61" s="4" t="s">
        <v>25</v>
      </c>
      <c r="O61" s="4" t="s">
        <v>25</v>
      </c>
      <c r="P61" s="4" t="s">
        <v>25</v>
      </c>
      <c r="Q61" s="4" t="s">
        <v>25</v>
      </c>
      <c r="R61" s="4" t="s">
        <v>25</v>
      </c>
      <c r="S61" s="4" t="s">
        <v>25</v>
      </c>
      <c r="T61" s="4" t="s">
        <v>25</v>
      </c>
      <c r="U61" s="4" t="s">
        <v>25</v>
      </c>
      <c r="V61" s="4" t="s">
        <v>25</v>
      </c>
      <c r="W61" s="4" t="s">
        <v>25</v>
      </c>
      <c r="X61" s="4" t="s">
        <v>25</v>
      </c>
      <c r="Y61" s="4" t="s">
        <v>25</v>
      </c>
      <c r="Z61" s="4" t="s">
        <v>25</v>
      </c>
      <c r="AA61" s="4" t="s">
        <v>25</v>
      </c>
      <c r="AB61" s="4" t="s">
        <v>25</v>
      </c>
      <c r="AC61" s="4">
        <v>44400</v>
      </c>
      <c r="AD61" s="4" t="s">
        <v>25</v>
      </c>
      <c r="AE61" s="4">
        <v>36045</v>
      </c>
      <c r="AF61" s="4" t="s">
        <v>25</v>
      </c>
      <c r="AG61" s="4">
        <v>32975</v>
      </c>
      <c r="AH61" s="4" t="s">
        <v>25</v>
      </c>
      <c r="AI61" s="4">
        <v>28225</v>
      </c>
      <c r="AJ61" s="4" t="s">
        <v>25</v>
      </c>
      <c r="AK61" s="4">
        <v>29492</v>
      </c>
      <c r="AL61" s="4" t="s">
        <v>25</v>
      </c>
      <c r="AM61" s="4">
        <v>10032</v>
      </c>
      <c r="AN61" s="4">
        <v>12008</v>
      </c>
      <c r="AO61" s="4">
        <v>15843</v>
      </c>
      <c r="AP61" s="4">
        <v>3503</v>
      </c>
      <c r="AQ61" s="4">
        <v>2917</v>
      </c>
      <c r="AR61" s="4">
        <v>1743</v>
      </c>
      <c r="AS61" s="4">
        <v>1202</v>
      </c>
      <c r="AT61" s="4">
        <v>1217</v>
      </c>
      <c r="AU61" s="4">
        <v>1069</v>
      </c>
      <c r="AV61" s="4">
        <v>1014</v>
      </c>
      <c r="AW61" s="4">
        <v>260</v>
      </c>
      <c r="AX61" s="4">
        <v>323</v>
      </c>
      <c r="AY61" s="4">
        <v>256</v>
      </c>
      <c r="AZ61" s="4">
        <v>261</v>
      </c>
      <c r="BA61" s="4">
        <v>328</v>
      </c>
      <c r="BB61" s="4">
        <v>252</v>
      </c>
      <c r="BC61" s="4">
        <v>232</v>
      </c>
      <c r="BD61" s="4">
        <v>264</v>
      </c>
      <c r="BE61" s="4">
        <v>232</v>
      </c>
      <c r="BF61" s="63">
        <f t="shared" si="2"/>
        <v>-0.12121212121212122</v>
      </c>
      <c r="BG61" s="64">
        <f t="shared" si="0"/>
        <v>-7.7827959739134284E-2</v>
      </c>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row>
    <row r="62" spans="1:89" ht="12.75" hidden="1" outlineLevel="1">
      <c r="A62" s="42" t="s">
        <v>55</v>
      </c>
      <c r="B62" s="5" t="s">
        <v>17</v>
      </c>
      <c r="C62" s="57" t="s">
        <v>6</v>
      </c>
      <c r="D62" s="5" t="s">
        <v>18</v>
      </c>
      <c r="E62" s="4" t="s">
        <v>25</v>
      </c>
      <c r="F62" s="4" t="s">
        <v>25</v>
      </c>
      <c r="G62" s="4" t="s">
        <v>25</v>
      </c>
      <c r="H62" s="4" t="s">
        <v>25</v>
      </c>
      <c r="I62" s="4" t="s">
        <v>25</v>
      </c>
      <c r="J62" s="4" t="s">
        <v>25</v>
      </c>
      <c r="K62" s="4" t="s">
        <v>25</v>
      </c>
      <c r="L62" s="4" t="s">
        <v>25</v>
      </c>
      <c r="M62" s="4" t="s">
        <v>25</v>
      </c>
      <c r="N62" s="4" t="s">
        <v>25</v>
      </c>
      <c r="O62" s="4" t="s">
        <v>25</v>
      </c>
      <c r="P62" s="4" t="s">
        <v>25</v>
      </c>
      <c r="Q62" s="4" t="s">
        <v>25</v>
      </c>
      <c r="R62" s="4" t="s">
        <v>25</v>
      </c>
      <c r="S62" s="4" t="s">
        <v>25</v>
      </c>
      <c r="T62" s="4" t="s">
        <v>25</v>
      </c>
      <c r="U62" s="4" t="s">
        <v>25</v>
      </c>
      <c r="V62" s="4" t="s">
        <v>25</v>
      </c>
      <c r="W62" s="4" t="s">
        <v>25</v>
      </c>
      <c r="X62" s="4" t="s">
        <v>25</v>
      </c>
      <c r="Y62" s="4" t="s">
        <v>25</v>
      </c>
      <c r="Z62" s="4" t="s">
        <v>25</v>
      </c>
      <c r="AA62" s="4">
        <v>195</v>
      </c>
      <c r="AB62" s="4" t="s">
        <v>25</v>
      </c>
      <c r="AC62" s="4">
        <v>408.26707087712703</v>
      </c>
      <c r="AD62" s="4" t="s">
        <v>25</v>
      </c>
      <c r="AE62" s="4">
        <v>395</v>
      </c>
      <c r="AF62" s="4" t="s">
        <v>25</v>
      </c>
      <c r="AG62" s="4">
        <v>372</v>
      </c>
      <c r="AH62" s="4" t="s">
        <v>25</v>
      </c>
      <c r="AI62" s="4">
        <v>366</v>
      </c>
      <c r="AJ62" s="4" t="s">
        <v>25</v>
      </c>
      <c r="AK62" s="4">
        <v>503</v>
      </c>
      <c r="AL62" s="4" t="s">
        <v>25</v>
      </c>
      <c r="AM62" s="4">
        <v>42.008000000000003</v>
      </c>
      <c r="AN62" s="4">
        <v>68.64</v>
      </c>
      <c r="AO62" s="4">
        <v>61.67</v>
      </c>
      <c r="AP62" s="4">
        <v>32.738999999999997</v>
      </c>
      <c r="AQ62" s="4">
        <v>22.369</v>
      </c>
      <c r="AR62" s="4">
        <v>17.195</v>
      </c>
      <c r="AS62" s="4">
        <v>12.994999999999999</v>
      </c>
      <c r="AT62" s="4">
        <v>12.403</v>
      </c>
      <c r="AU62" s="4">
        <v>10.297000000000001</v>
      </c>
      <c r="AV62" s="4">
        <v>2.9740000000000002</v>
      </c>
      <c r="AW62" s="4">
        <v>4.0789999999999997</v>
      </c>
      <c r="AX62" s="4">
        <v>4.1319999999999997</v>
      </c>
      <c r="AY62" s="4">
        <v>4.5759999999999996</v>
      </c>
      <c r="AZ62" s="4">
        <v>4.8460000000000001</v>
      </c>
      <c r="BA62" s="4">
        <v>5.9420000000000002</v>
      </c>
      <c r="BB62" s="4">
        <v>4.5540000000000003</v>
      </c>
      <c r="BC62" s="4">
        <v>4.0190000000000001</v>
      </c>
      <c r="BD62" s="4">
        <v>4.4050000000000002</v>
      </c>
      <c r="BE62" s="4">
        <v>2.1640000000000001</v>
      </c>
      <c r="BF62" s="63">
        <f t="shared" si="2"/>
        <v>-0.50874006810442673</v>
      </c>
      <c r="BG62" s="64">
        <f t="shared" si="0"/>
        <v>-6.9777454368378233E-2</v>
      </c>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row>
    <row r="63" spans="1:89" ht="12.75" hidden="1" outlineLevel="1">
      <c r="A63" s="11" t="s">
        <v>54</v>
      </c>
      <c r="B63" s="12" t="s">
        <v>14</v>
      </c>
      <c r="C63" s="11" t="s">
        <v>57</v>
      </c>
      <c r="D63" s="12" t="s">
        <v>11</v>
      </c>
      <c r="E63" s="13" t="s">
        <v>25</v>
      </c>
      <c r="F63" s="13" t="s">
        <v>25</v>
      </c>
      <c r="G63" s="13" t="s">
        <v>25</v>
      </c>
      <c r="H63" s="13" t="s">
        <v>25</v>
      </c>
      <c r="I63" s="13" t="s">
        <v>25</v>
      </c>
      <c r="J63" s="13" t="s">
        <v>25</v>
      </c>
      <c r="K63" s="13" t="s">
        <v>25</v>
      </c>
      <c r="L63" s="13" t="s">
        <v>25</v>
      </c>
      <c r="M63" s="13" t="s">
        <v>25</v>
      </c>
      <c r="N63" s="13" t="s">
        <v>25</v>
      </c>
      <c r="O63" s="13" t="s">
        <v>25</v>
      </c>
      <c r="P63" s="13" t="s">
        <v>25</v>
      </c>
      <c r="Q63" s="13" t="s">
        <v>25</v>
      </c>
      <c r="R63" s="13" t="s">
        <v>25</v>
      </c>
      <c r="S63" s="13" t="s">
        <v>25</v>
      </c>
      <c r="T63" s="13" t="s">
        <v>25</v>
      </c>
      <c r="U63" s="13" t="s">
        <v>25</v>
      </c>
      <c r="V63" s="13" t="s">
        <v>25</v>
      </c>
      <c r="W63" s="13" t="s">
        <v>25</v>
      </c>
      <c r="X63" s="13" t="s">
        <v>25</v>
      </c>
      <c r="Y63" s="13" t="s">
        <v>25</v>
      </c>
      <c r="Z63" s="13" t="s">
        <v>25</v>
      </c>
      <c r="AA63" s="13" t="s">
        <v>25</v>
      </c>
      <c r="AB63" s="13" t="s">
        <v>25</v>
      </c>
      <c r="AC63" s="13">
        <v>9195.2042990343925</v>
      </c>
      <c r="AD63" s="13" t="s">
        <v>25</v>
      </c>
      <c r="AE63" s="13">
        <v>10958.5240671383</v>
      </c>
      <c r="AF63" s="13" t="s">
        <v>25</v>
      </c>
      <c r="AG63" s="13">
        <v>11281.273692191055</v>
      </c>
      <c r="AH63" s="13" t="s">
        <v>25</v>
      </c>
      <c r="AI63" s="13">
        <v>12967.227635075287</v>
      </c>
      <c r="AJ63" s="13" t="s">
        <v>25</v>
      </c>
      <c r="AK63" s="13">
        <v>17055.472670554725</v>
      </c>
      <c r="AL63" s="13" t="s">
        <v>25</v>
      </c>
      <c r="AM63" s="13">
        <v>4187.4003189792666</v>
      </c>
      <c r="AN63" s="13">
        <v>5716.1892071952034</v>
      </c>
      <c r="AO63" s="13">
        <v>3892.570851480149</v>
      </c>
      <c r="AP63" s="13">
        <v>9345.9891521552945</v>
      </c>
      <c r="AQ63" s="13">
        <v>7668.4950291395271</v>
      </c>
      <c r="AR63" s="13">
        <v>9865.1749856569131</v>
      </c>
      <c r="AS63" s="13">
        <v>10811.148086522462</v>
      </c>
      <c r="AT63" s="13">
        <v>10191.454396055875</v>
      </c>
      <c r="AU63" s="13">
        <v>9632.3666978484562</v>
      </c>
      <c r="AV63" s="13">
        <v>2932.938856015779</v>
      </c>
      <c r="AW63" s="13">
        <v>15688.461538461537</v>
      </c>
      <c r="AX63" s="13">
        <v>12792.569659442723</v>
      </c>
      <c r="AY63" s="13">
        <v>17875</v>
      </c>
      <c r="AZ63" s="13">
        <v>18567.049808429118</v>
      </c>
      <c r="BA63" s="13">
        <v>18115.853658536584</v>
      </c>
      <c r="BB63" s="13">
        <v>18071.428571428572</v>
      </c>
      <c r="BC63" s="13">
        <v>17323.275862068964</v>
      </c>
      <c r="BD63" s="13">
        <v>16685.60606060606</v>
      </c>
      <c r="BE63" s="13">
        <v>9327.5862068965525</v>
      </c>
      <c r="BF63" s="65">
        <f t="shared" si="2"/>
        <v>-0.44098007749814078</v>
      </c>
      <c r="BG63" s="66">
        <f t="shared" si="0"/>
        <v>0.33590275642385448</v>
      </c>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row>
    <row r="64" spans="1:89" ht="18" hidden="1" customHeight="1" outlineLevel="1">
      <c r="A64" s="91" t="s">
        <v>23</v>
      </c>
      <c r="B64" s="92"/>
      <c r="C64" s="91" t="s">
        <v>23</v>
      </c>
      <c r="D64" s="92"/>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63"/>
      <c r="BG64" s="64" t="str">
        <f t="shared" si="0"/>
        <v>–</v>
      </c>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row>
    <row r="65" spans="1:89" ht="12.75" hidden="1" outlineLevel="1">
      <c r="A65" s="93" t="s">
        <v>13</v>
      </c>
      <c r="B65" s="94"/>
      <c r="C65" s="93" t="s">
        <v>0</v>
      </c>
      <c r="D65" s="94"/>
      <c r="E65" s="4">
        <v>218584</v>
      </c>
      <c r="F65" s="4" t="s">
        <v>25</v>
      </c>
      <c r="G65" s="4" t="s">
        <v>25</v>
      </c>
      <c r="H65" s="4">
        <v>246000</v>
      </c>
      <c r="I65" s="4" t="s">
        <v>25</v>
      </c>
      <c r="J65" s="4" t="s">
        <v>25</v>
      </c>
      <c r="K65" s="4" t="s">
        <v>25</v>
      </c>
      <c r="L65" s="4" t="s">
        <v>25</v>
      </c>
      <c r="M65" s="4">
        <v>306634</v>
      </c>
      <c r="N65" s="4" t="s">
        <v>25</v>
      </c>
      <c r="O65" s="4">
        <v>326000</v>
      </c>
      <c r="P65" s="4" t="s">
        <v>25</v>
      </c>
      <c r="Q65" s="4" t="s">
        <v>25</v>
      </c>
      <c r="R65" s="4" t="s">
        <v>25</v>
      </c>
      <c r="S65" s="4" t="s">
        <v>25</v>
      </c>
      <c r="T65" s="4" t="s">
        <v>25</v>
      </c>
      <c r="U65" s="4" t="s">
        <v>25</v>
      </c>
      <c r="V65" s="4">
        <v>419982</v>
      </c>
      <c r="W65" s="4">
        <v>440000</v>
      </c>
      <c r="X65" s="4">
        <v>482000</v>
      </c>
      <c r="Y65" s="4">
        <v>508000</v>
      </c>
      <c r="Z65" s="4">
        <v>521161.5</v>
      </c>
      <c r="AA65" s="4">
        <v>534323</v>
      </c>
      <c r="AB65" s="4">
        <v>570850.45294280013</v>
      </c>
      <c r="AC65" s="4">
        <v>609875</v>
      </c>
      <c r="AD65" s="4">
        <v>627000</v>
      </c>
      <c r="AE65" s="4">
        <v>647111</v>
      </c>
      <c r="AF65" s="4">
        <v>670000</v>
      </c>
      <c r="AG65" s="4">
        <v>694912</v>
      </c>
      <c r="AH65" s="4">
        <v>720000</v>
      </c>
      <c r="AI65" s="4">
        <v>748124</v>
      </c>
      <c r="AJ65" s="4">
        <v>785000</v>
      </c>
      <c r="AK65" s="4">
        <v>803064</v>
      </c>
      <c r="AL65" s="4">
        <v>830000</v>
      </c>
      <c r="AM65" s="4">
        <v>847317</v>
      </c>
      <c r="AN65" s="4">
        <v>871282</v>
      </c>
      <c r="AO65" s="4">
        <v>896026</v>
      </c>
      <c r="AP65" s="4">
        <v>905360</v>
      </c>
      <c r="AQ65" s="4">
        <v>932086</v>
      </c>
      <c r="AR65" s="4">
        <v>956565</v>
      </c>
      <c r="AS65" s="4">
        <v>980163</v>
      </c>
      <c r="AT65" s="4">
        <v>1002931</v>
      </c>
      <c r="AU65" s="4">
        <v>1026933</v>
      </c>
      <c r="AV65" s="4">
        <v>1053848</v>
      </c>
      <c r="AW65" s="4">
        <v>1074741</v>
      </c>
      <c r="AX65" s="4">
        <v>1091803</v>
      </c>
      <c r="AY65" s="4">
        <v>1114112</v>
      </c>
      <c r="AZ65" s="4">
        <v>1140696</v>
      </c>
      <c r="BA65" s="4">
        <v>1164168</v>
      </c>
      <c r="BB65" s="4">
        <v>1182464</v>
      </c>
      <c r="BC65" s="4">
        <v>1206497</v>
      </c>
      <c r="BD65" s="4">
        <v>1233162</v>
      </c>
      <c r="BE65" s="4">
        <v>1257400</v>
      </c>
      <c r="BF65" s="63">
        <f t="shared" si="2"/>
        <v>1.9655162906414565E-2</v>
      </c>
      <c r="BG65" s="64">
        <f t="shared" si="0"/>
        <v>2.0457803305828609E-2</v>
      </c>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89" ht="12.75" hidden="1" outlineLevel="1">
      <c r="A66" s="42" t="s">
        <v>55</v>
      </c>
      <c r="B66" s="5" t="s">
        <v>17</v>
      </c>
      <c r="C66" s="57" t="s">
        <v>6</v>
      </c>
      <c r="D66" s="5" t="s">
        <v>18</v>
      </c>
      <c r="E66" s="4">
        <v>1147.8999999999999</v>
      </c>
      <c r="F66" s="4" t="s">
        <v>25</v>
      </c>
      <c r="G66" s="4" t="s">
        <v>25</v>
      </c>
      <c r="H66" s="4" t="s">
        <v>25</v>
      </c>
      <c r="I66" s="4" t="s">
        <v>25</v>
      </c>
      <c r="J66" s="4" t="s">
        <v>25</v>
      </c>
      <c r="K66" s="4" t="s">
        <v>25</v>
      </c>
      <c r="L66" s="4" t="s">
        <v>25</v>
      </c>
      <c r="M66" s="4">
        <v>2554.5159999999996</v>
      </c>
      <c r="N66" s="4" t="s">
        <v>25</v>
      </c>
      <c r="O66" s="4" t="s">
        <v>25</v>
      </c>
      <c r="P66" s="4" t="s">
        <v>25</v>
      </c>
      <c r="Q66" s="4" t="s">
        <v>25</v>
      </c>
      <c r="R66" s="4" t="s">
        <v>25</v>
      </c>
      <c r="S66" s="4" t="s">
        <v>25</v>
      </c>
      <c r="T66" s="4" t="s">
        <v>25</v>
      </c>
      <c r="U66" s="4" t="s">
        <v>25</v>
      </c>
      <c r="V66" s="4">
        <v>5502.63</v>
      </c>
      <c r="W66" s="4">
        <v>6000.3089995432738</v>
      </c>
      <c r="X66" s="4">
        <v>6543</v>
      </c>
      <c r="Y66" s="4">
        <v>7246</v>
      </c>
      <c r="Z66" s="4">
        <v>8075.5804712726385</v>
      </c>
      <c r="AA66" s="4">
        <v>9000</v>
      </c>
      <c r="AB66" s="4">
        <v>9815.1367867852987</v>
      </c>
      <c r="AC66" s="4">
        <v>10703.937</v>
      </c>
      <c r="AD66" s="4">
        <v>11600</v>
      </c>
      <c r="AE66" s="4">
        <v>12533</v>
      </c>
      <c r="AF66" s="4">
        <v>13200</v>
      </c>
      <c r="AG66" s="4">
        <v>14492</v>
      </c>
      <c r="AH66" s="4">
        <v>15300</v>
      </c>
      <c r="AI66" s="4">
        <v>16292</v>
      </c>
      <c r="AJ66" s="4">
        <v>17500</v>
      </c>
      <c r="AK66" s="4">
        <v>18127</v>
      </c>
      <c r="AL66" s="4">
        <v>18900</v>
      </c>
      <c r="AM66" s="4">
        <v>19222.319</v>
      </c>
      <c r="AN66" s="4">
        <v>20306.666000000001</v>
      </c>
      <c r="AO66" s="4">
        <v>21072.025999999998</v>
      </c>
      <c r="AP66" s="4">
        <v>21947.738000000001</v>
      </c>
      <c r="AQ66" s="4">
        <v>22752.785999999996</v>
      </c>
      <c r="AR66" s="4">
        <v>23492.486999999997</v>
      </c>
      <c r="AS66" s="4">
        <v>24056.719000000001</v>
      </c>
      <c r="AT66" s="4">
        <v>24715.973999999998</v>
      </c>
      <c r="AU66" s="4">
        <v>25357.222000000002</v>
      </c>
      <c r="AV66" s="4">
        <v>26034.131000000001</v>
      </c>
      <c r="AW66" s="4">
        <v>26685.512999999999</v>
      </c>
      <c r="AX66" s="4">
        <v>27192.421999999999</v>
      </c>
      <c r="AY66" s="4">
        <v>27938.025000000001</v>
      </c>
      <c r="AZ66" s="4">
        <v>28555.348999999998</v>
      </c>
      <c r="BA66" s="4">
        <v>29184.011999999999</v>
      </c>
      <c r="BB66" s="4">
        <v>29837.075000000001</v>
      </c>
      <c r="BC66" s="4">
        <v>30236.735000000001</v>
      </c>
      <c r="BD66" s="4">
        <v>30763.616999999998</v>
      </c>
      <c r="BE66" s="4">
        <v>31498.635999999999</v>
      </c>
      <c r="BF66" s="63">
        <f t="shared" si="2"/>
        <v>2.3892476622628615E-2</v>
      </c>
      <c r="BG66" s="64">
        <f t="shared" si="0"/>
        <v>2.1933206628521745E-2</v>
      </c>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89" ht="12.75" hidden="1" outlineLevel="1">
      <c r="A67" s="11" t="s">
        <v>54</v>
      </c>
      <c r="B67" s="12" t="s">
        <v>14</v>
      </c>
      <c r="C67" s="11" t="s">
        <v>57</v>
      </c>
      <c r="D67" s="12" t="s">
        <v>11</v>
      </c>
      <c r="E67" s="13">
        <v>5251.5280166892353</v>
      </c>
      <c r="F67" s="13" t="s">
        <v>25</v>
      </c>
      <c r="G67" s="13" t="s">
        <v>25</v>
      </c>
      <c r="H67" s="13" t="s">
        <v>25</v>
      </c>
      <c r="I67" s="13" t="s">
        <v>25</v>
      </c>
      <c r="J67" s="13" t="s">
        <v>25</v>
      </c>
      <c r="K67" s="13" t="s">
        <v>25</v>
      </c>
      <c r="L67" s="13" t="s">
        <v>25</v>
      </c>
      <c r="M67" s="13">
        <v>8330.8308928559763</v>
      </c>
      <c r="N67" s="13" t="s">
        <v>25</v>
      </c>
      <c r="O67" s="13" t="s">
        <v>25</v>
      </c>
      <c r="P67" s="13" t="s">
        <v>25</v>
      </c>
      <c r="Q67" s="13" t="s">
        <v>25</v>
      </c>
      <c r="R67" s="13" t="s">
        <v>25</v>
      </c>
      <c r="S67" s="13" t="s">
        <v>25</v>
      </c>
      <c r="T67" s="13" t="s">
        <v>25</v>
      </c>
      <c r="U67" s="13" t="s">
        <v>25</v>
      </c>
      <c r="V67" s="13">
        <v>13102.061516922155</v>
      </c>
      <c r="W67" s="13">
        <v>13637.065908052895</v>
      </c>
      <c r="X67" s="13">
        <v>13574.688796680497</v>
      </c>
      <c r="Y67" s="13">
        <v>14263.779527559054</v>
      </c>
      <c r="Z67" s="13">
        <v>15495.351193963174</v>
      </c>
      <c r="AA67" s="13">
        <v>16843.744326933334</v>
      </c>
      <c r="AB67" s="13">
        <v>17193.884556256606</v>
      </c>
      <c r="AC67" s="13">
        <v>17551.034228325476</v>
      </c>
      <c r="AD67" s="13">
        <v>18500.797448165868</v>
      </c>
      <c r="AE67" s="13">
        <v>19367.620083725975</v>
      </c>
      <c r="AF67" s="13">
        <v>19701.492537313432</v>
      </c>
      <c r="AG67" s="13">
        <v>20854.439123227112</v>
      </c>
      <c r="AH67" s="13">
        <v>21250</v>
      </c>
      <c r="AI67" s="13">
        <v>21777.138549224459</v>
      </c>
      <c r="AJ67" s="13">
        <v>22292.993630573248</v>
      </c>
      <c r="AK67" s="13">
        <v>22572.298098283572</v>
      </c>
      <c r="AL67" s="13">
        <v>22771.084337349399</v>
      </c>
      <c r="AM67" s="13">
        <v>22686.100951591907</v>
      </c>
      <c r="AN67" s="13">
        <v>23306.651577789969</v>
      </c>
      <c r="AO67" s="13">
        <v>23517.203741855701</v>
      </c>
      <c r="AP67" s="13">
        <v>24242.000971989044</v>
      </c>
      <c r="AQ67" s="13">
        <v>24410.608034022607</v>
      </c>
      <c r="AR67" s="13">
        <v>24559.216571795954</v>
      </c>
      <c r="AS67" s="13">
        <v>24543.590198773061</v>
      </c>
      <c r="AT67" s="13">
        <v>24643.743188713881</v>
      </c>
      <c r="AU67" s="13">
        <v>24692.187318939017</v>
      </c>
      <c r="AV67" s="13">
        <v>24703.876650143095</v>
      </c>
      <c r="AW67" s="13">
        <v>24829.71525232591</v>
      </c>
      <c r="AX67" s="13">
        <v>24905.978459483991</v>
      </c>
      <c r="AY67" s="13">
        <v>25076.495899873622</v>
      </c>
      <c r="AZ67" s="13">
        <v>25033.268285327555</v>
      </c>
      <c r="BA67" s="13">
        <v>25068.557115467869</v>
      </c>
      <c r="BB67" s="13">
        <v>25232.96692330591</v>
      </c>
      <c r="BC67" s="13">
        <v>25061.591533174138</v>
      </c>
      <c r="BD67" s="13">
        <v>24946.938845017929</v>
      </c>
      <c r="BE67" s="13">
        <v>25050.609193574041</v>
      </c>
      <c r="BF67" s="65">
        <f t="shared" si="2"/>
        <v>4.1556340519436387E-3</v>
      </c>
      <c r="BG67" s="66">
        <f t="shared" si="0"/>
        <v>1.451850437792006E-3</v>
      </c>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89" ht="18" customHeight="1" collapsed="1">
      <c r="A68" s="75" t="s">
        <v>16</v>
      </c>
      <c r="B68" s="76"/>
      <c r="C68" s="75" t="s">
        <v>8</v>
      </c>
      <c r="D68" s="7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3"/>
      <c r="BG68" s="68"/>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89" ht="12.75">
      <c r="A69" s="42" t="s">
        <v>13</v>
      </c>
      <c r="B69" s="43"/>
      <c r="C69" s="57" t="s">
        <v>90</v>
      </c>
      <c r="D69" s="58"/>
      <c r="E69" s="4">
        <v>12942</v>
      </c>
      <c r="F69" s="4" t="s">
        <v>25</v>
      </c>
      <c r="G69" s="4" t="s">
        <v>25</v>
      </c>
      <c r="H69" s="4" t="s">
        <v>25</v>
      </c>
      <c r="I69" s="4" t="s">
        <v>25</v>
      </c>
      <c r="J69" s="4" t="s">
        <v>25</v>
      </c>
      <c r="K69" s="4" t="s">
        <v>25</v>
      </c>
      <c r="L69" s="4" t="s">
        <v>25</v>
      </c>
      <c r="M69" s="4">
        <v>16238</v>
      </c>
      <c r="N69" s="4" t="s">
        <v>25</v>
      </c>
      <c r="O69" s="4" t="s">
        <v>25</v>
      </c>
      <c r="P69" s="4" t="s">
        <v>25</v>
      </c>
      <c r="Q69" s="4" t="s">
        <v>25</v>
      </c>
      <c r="R69" s="4" t="s">
        <v>25</v>
      </c>
      <c r="S69" s="4" t="s">
        <v>25</v>
      </c>
      <c r="T69" s="4" t="s">
        <v>25</v>
      </c>
      <c r="U69" s="4" t="s">
        <v>25</v>
      </c>
      <c r="V69" s="4">
        <v>29447</v>
      </c>
      <c r="W69" s="4" t="s">
        <v>25</v>
      </c>
      <c r="X69" s="4">
        <v>30000</v>
      </c>
      <c r="Y69" s="4">
        <v>32000</v>
      </c>
      <c r="Z69" s="4" t="s">
        <v>25</v>
      </c>
      <c r="AA69" s="4">
        <v>26457</v>
      </c>
      <c r="AB69" s="4" t="s">
        <v>25</v>
      </c>
      <c r="AC69" s="4">
        <v>29684</v>
      </c>
      <c r="AD69" s="4" t="s">
        <v>25</v>
      </c>
      <c r="AE69" s="4">
        <v>30342</v>
      </c>
      <c r="AF69" s="4" t="s">
        <v>25</v>
      </c>
      <c r="AG69" s="4">
        <v>29145</v>
      </c>
      <c r="AH69" s="4" t="s">
        <v>25</v>
      </c>
      <c r="AI69" s="4">
        <v>31164</v>
      </c>
      <c r="AJ69" s="4" t="s">
        <v>25</v>
      </c>
      <c r="AK69" s="4">
        <v>28308</v>
      </c>
      <c r="AL69" s="4" t="s">
        <v>25</v>
      </c>
      <c r="AM69" s="4">
        <v>33606</v>
      </c>
      <c r="AN69" s="4">
        <v>28143</v>
      </c>
      <c r="AO69" s="4">
        <v>33892</v>
      </c>
      <c r="AP69" s="4">
        <v>36394</v>
      </c>
      <c r="AQ69" s="4">
        <v>40285</v>
      </c>
      <c r="AR69" s="4">
        <v>42156</v>
      </c>
      <c r="AS69" s="4">
        <v>36225</v>
      </c>
      <c r="AT69" s="4">
        <v>37918</v>
      </c>
      <c r="AU69" s="4">
        <v>40382</v>
      </c>
      <c r="AV69" s="4">
        <v>39664</v>
      </c>
      <c r="AW69" s="4">
        <v>41369</v>
      </c>
      <c r="AX69" s="4">
        <v>39719</v>
      </c>
      <c r="AY69" s="4">
        <v>41187</v>
      </c>
      <c r="AZ69" s="4">
        <v>44476</v>
      </c>
      <c r="BA69" s="4">
        <v>48142</v>
      </c>
      <c r="BB69" s="4">
        <v>51028</v>
      </c>
      <c r="BC69" s="4">
        <v>52405</v>
      </c>
      <c r="BD69" s="4">
        <v>57543</v>
      </c>
      <c r="BE69" s="4">
        <v>60467</v>
      </c>
      <c r="BF69" s="63">
        <f>(BE69-BD69)/ABS(BD69)</f>
        <v>5.0814173748327335E-2</v>
      </c>
      <c r="BG69" s="64">
        <f t="shared" ref="BG69:BG71" si="3">IF(ISERROR(AVERAGE((AV69-AU69)/ABS(AU69),(AW69-AV69)/ABS(AV69),(AX69-AW69)/ABS(AW69),(AY69-AX69)/ABS(AX69),(AZ69-AY69)/ABS(AY69),(BA69-AZ69)/ABS(AZ69),(BB69-BA69)/ABS(BA69),(BC69-BB69)/ABS(BB69),(BD69-BC69)/ABS(BC69),(BE69-BD69)/ABS(BD69))),"–",AVERAGE((AV69-AU69)/ABS(AU69),(AW69-AV69)/ABS(AV69),(AX69-AW69)/ABS(AW69),(AY69-AX69)/ABS(AX69),(AZ69-AY69)/ABS(AY69),(BA69-AZ69)/ABS(AZ69),(BB69-BA69)/ABS(BA69),(BC69-BB69)/ABS(BB69),(BD69-BC69)/ABS(BC69),(BE69-BD69)/ABS(BD69)))</f>
        <v>4.2035345180179803E-2</v>
      </c>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89" ht="25.5" hidden="1" outlineLevel="1">
      <c r="A70" s="42" t="s">
        <v>59</v>
      </c>
      <c r="B70" s="5" t="s">
        <v>17</v>
      </c>
      <c r="C70" s="57" t="s">
        <v>56</v>
      </c>
      <c r="D70" s="5" t="s">
        <v>18</v>
      </c>
      <c r="E70" s="4">
        <v>160.1</v>
      </c>
      <c r="F70" s="4" t="s">
        <v>25</v>
      </c>
      <c r="G70" s="4" t="s">
        <v>25</v>
      </c>
      <c r="H70" s="4" t="s">
        <v>25</v>
      </c>
      <c r="I70" s="4" t="s">
        <v>25</v>
      </c>
      <c r="J70" s="4" t="s">
        <v>25</v>
      </c>
      <c r="K70" s="4" t="s">
        <v>25</v>
      </c>
      <c r="L70" s="4" t="s">
        <v>25</v>
      </c>
      <c r="M70" s="4">
        <v>786.8119999999999</v>
      </c>
      <c r="N70" s="4" t="s">
        <v>25</v>
      </c>
      <c r="O70" s="4" t="s">
        <v>25</v>
      </c>
      <c r="P70" s="4" t="s">
        <v>25</v>
      </c>
      <c r="Q70" s="4" t="s">
        <v>25</v>
      </c>
      <c r="R70" s="4" t="s">
        <v>25</v>
      </c>
      <c r="S70" s="4" t="s">
        <v>25</v>
      </c>
      <c r="T70" s="4" t="s">
        <v>25</v>
      </c>
      <c r="U70" s="4" t="s">
        <v>25</v>
      </c>
      <c r="V70" s="4">
        <v>947.77300000000002</v>
      </c>
      <c r="W70" s="4">
        <v>1116.3876992335593</v>
      </c>
      <c r="X70" s="4">
        <v>1315</v>
      </c>
      <c r="Y70" s="4">
        <v>1491</v>
      </c>
      <c r="Z70" s="4">
        <v>1651.669647054156</v>
      </c>
      <c r="AA70" s="4">
        <v>1830</v>
      </c>
      <c r="AB70" s="4">
        <v>2060.1861132426848</v>
      </c>
      <c r="AC70" s="4">
        <v>2320</v>
      </c>
      <c r="AD70" s="4">
        <v>2500</v>
      </c>
      <c r="AE70" s="4">
        <v>2837</v>
      </c>
      <c r="AF70" s="4">
        <v>3000</v>
      </c>
      <c r="AG70" s="4">
        <v>2988</v>
      </c>
      <c r="AH70" s="4" t="s">
        <v>25</v>
      </c>
      <c r="AI70" s="4">
        <v>3830</v>
      </c>
      <c r="AJ70" s="4" t="s">
        <v>25</v>
      </c>
      <c r="AK70" s="4">
        <v>3525</v>
      </c>
      <c r="AL70" s="4" t="s">
        <v>25</v>
      </c>
      <c r="AM70" s="4">
        <v>4478.7719999999999</v>
      </c>
      <c r="AN70" s="4">
        <v>4293.5820000000003</v>
      </c>
      <c r="AO70" s="4">
        <v>5011.933</v>
      </c>
      <c r="AP70" s="4">
        <v>5507.4549999999999</v>
      </c>
      <c r="AQ70" s="4">
        <v>5697.2839999999997</v>
      </c>
      <c r="AR70" s="4">
        <v>6086.0349999999999</v>
      </c>
      <c r="AS70" s="4">
        <v>6105.6710000000003</v>
      </c>
      <c r="AT70" s="4">
        <v>6170.4650000000001</v>
      </c>
      <c r="AU70" s="4">
        <v>6572.2</v>
      </c>
      <c r="AV70" s="4">
        <v>6488.2250000000004</v>
      </c>
      <c r="AW70" s="4">
        <v>6854.7889999999998</v>
      </c>
      <c r="AX70" s="4">
        <v>7048.0510000000004</v>
      </c>
      <c r="AY70" s="4">
        <v>7572.1989999999996</v>
      </c>
      <c r="AZ70" s="4">
        <v>8128.7740000000003</v>
      </c>
      <c r="BA70" s="4">
        <v>8867.8940000000002</v>
      </c>
      <c r="BB70" s="4">
        <v>9805.4040000000005</v>
      </c>
      <c r="BC70" s="4">
        <v>10879.828</v>
      </c>
      <c r="BD70" s="4">
        <v>12339.058999999999</v>
      </c>
      <c r="BE70" s="4">
        <v>14162.127</v>
      </c>
      <c r="BF70" s="63">
        <f>(BE70-BD70)/ABS(BD70)</f>
        <v>0.14774773343737163</v>
      </c>
      <c r="BG70" s="64">
        <f t="shared" si="3"/>
        <v>8.0787442977929835E-2</v>
      </c>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89" ht="13.5" collapsed="1" thickBot="1">
      <c r="A71" s="21" t="s">
        <v>58</v>
      </c>
      <c r="B71" s="31" t="s">
        <v>14</v>
      </c>
      <c r="C71" s="21" t="s">
        <v>64</v>
      </c>
      <c r="D71" s="31" t="s">
        <v>60</v>
      </c>
      <c r="E71" s="32">
        <v>12370.576417864319</v>
      </c>
      <c r="F71" s="32" t="s">
        <v>25</v>
      </c>
      <c r="G71" s="32" t="s">
        <v>25</v>
      </c>
      <c r="H71" s="32" t="s">
        <v>25</v>
      </c>
      <c r="I71" s="32" t="s">
        <v>25</v>
      </c>
      <c r="J71" s="32" t="s">
        <v>25</v>
      </c>
      <c r="K71" s="32" t="s">
        <v>25</v>
      </c>
      <c r="L71" s="32" t="s">
        <v>25</v>
      </c>
      <c r="M71" s="32">
        <v>48454.98214065771</v>
      </c>
      <c r="N71" s="32" t="s">
        <v>25</v>
      </c>
      <c r="O71" s="32" t="s">
        <v>25</v>
      </c>
      <c r="P71" s="32" t="s">
        <v>25</v>
      </c>
      <c r="Q71" s="32" t="s">
        <v>25</v>
      </c>
      <c r="R71" s="32" t="s">
        <v>25</v>
      </c>
      <c r="S71" s="32" t="s">
        <v>25</v>
      </c>
      <c r="T71" s="32" t="s">
        <v>25</v>
      </c>
      <c r="U71" s="32" t="s">
        <v>25</v>
      </c>
      <c r="V71" s="32">
        <v>32185.723503243113</v>
      </c>
      <c r="W71" s="32" t="s">
        <v>25</v>
      </c>
      <c r="X71" s="32">
        <v>43833.333333333336</v>
      </c>
      <c r="Y71" s="32">
        <v>46593.75</v>
      </c>
      <c r="Z71" s="32" t="s">
        <v>25</v>
      </c>
      <c r="AA71" s="32">
        <v>69168.840004535654</v>
      </c>
      <c r="AB71" s="32" t="s">
        <v>25</v>
      </c>
      <c r="AC71" s="32">
        <v>78156.582670799078</v>
      </c>
      <c r="AD71" s="32" t="s">
        <v>25</v>
      </c>
      <c r="AE71" s="32">
        <v>93500.758025179632</v>
      </c>
      <c r="AF71" s="32" t="s">
        <v>25</v>
      </c>
      <c r="AG71" s="32">
        <v>102521.87339166239</v>
      </c>
      <c r="AH71" s="32" t="s">
        <v>25</v>
      </c>
      <c r="AI71" s="32">
        <v>122898.21589012964</v>
      </c>
      <c r="AJ71" s="32" t="s">
        <v>25</v>
      </c>
      <c r="AK71" s="32">
        <v>124523.10300974989</v>
      </c>
      <c r="AL71" s="32" t="s">
        <v>25</v>
      </c>
      <c r="AM71" s="32">
        <v>133272.9869666131</v>
      </c>
      <c r="AN71" s="32">
        <v>152563.05297942652</v>
      </c>
      <c r="AO71" s="32">
        <v>147879.52909241119</v>
      </c>
      <c r="AP71" s="32">
        <v>151328.65307468263</v>
      </c>
      <c r="AQ71" s="32">
        <v>141424.45078813453</v>
      </c>
      <c r="AR71" s="32">
        <v>144369.36616377265</v>
      </c>
      <c r="AS71" s="32">
        <v>168548.54382332644</v>
      </c>
      <c r="AT71" s="32">
        <v>162731.81602405189</v>
      </c>
      <c r="AU71" s="32">
        <v>162750.73052350056</v>
      </c>
      <c r="AV71" s="32">
        <v>163579.69443323923</v>
      </c>
      <c r="AW71" s="32">
        <v>165698.68742294956</v>
      </c>
      <c r="AX71" s="32">
        <v>177447.84611898591</v>
      </c>
      <c r="AY71" s="32">
        <v>183849.24854929952</v>
      </c>
      <c r="AZ71" s="32">
        <v>182767.64996852234</v>
      </c>
      <c r="BA71" s="32">
        <v>184202.85821112542</v>
      </c>
      <c r="BB71" s="32">
        <v>192157.32538998197</v>
      </c>
      <c r="BC71" s="32">
        <v>207610.49518175746</v>
      </c>
      <c r="BD71" s="32">
        <v>214431.97261178595</v>
      </c>
      <c r="BE71" s="32">
        <v>234212.49607223776</v>
      </c>
      <c r="BF71" s="74">
        <f>(BE71-BD71)/ABS(BD71)</f>
        <v>9.2246147901941161E-2</v>
      </c>
      <c r="BG71" s="71">
        <f t="shared" si="3"/>
        <v>3.7570431435282915E-2</v>
      </c>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89" ht="18" hidden="1" customHeight="1" outlineLevel="1" collapsed="1">
      <c r="A72" s="38" t="s">
        <v>16</v>
      </c>
      <c r="B72" s="39" t="s">
        <v>95</v>
      </c>
      <c r="C72" s="38" t="s">
        <v>8</v>
      </c>
      <c r="D72" s="39" t="s">
        <v>93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67"/>
      <c r="BG72" s="68"/>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89" ht="12.75" hidden="1" outlineLevel="1">
      <c r="A73" s="42" t="s">
        <v>13</v>
      </c>
      <c r="B73" s="43"/>
      <c r="C73" s="42" t="s">
        <v>91</v>
      </c>
      <c r="D73" s="43"/>
      <c r="E73" s="4" t="s">
        <v>25</v>
      </c>
      <c r="F73" s="4" t="s">
        <v>25</v>
      </c>
      <c r="G73" s="4" t="s">
        <v>25</v>
      </c>
      <c r="H73" s="4" t="s">
        <v>25</v>
      </c>
      <c r="I73" s="4" t="s">
        <v>25</v>
      </c>
      <c r="J73" s="4" t="s">
        <v>25</v>
      </c>
      <c r="K73" s="4" t="s">
        <v>25</v>
      </c>
      <c r="L73" s="4" t="s">
        <v>25</v>
      </c>
      <c r="M73" s="4" t="s">
        <v>25</v>
      </c>
      <c r="N73" s="4" t="s">
        <v>25</v>
      </c>
      <c r="O73" s="4" t="s">
        <v>25</v>
      </c>
      <c r="P73" s="4" t="s">
        <v>25</v>
      </c>
      <c r="Q73" s="4" t="s">
        <v>25</v>
      </c>
      <c r="R73" s="4" t="s">
        <v>25</v>
      </c>
      <c r="S73" s="4" t="s">
        <v>25</v>
      </c>
      <c r="T73" s="4" t="s">
        <v>25</v>
      </c>
      <c r="U73" s="4" t="s">
        <v>25</v>
      </c>
      <c r="V73" s="4" t="s">
        <v>25</v>
      </c>
      <c r="W73" s="4" t="s">
        <v>25</v>
      </c>
      <c r="X73" s="4" t="s">
        <v>25</v>
      </c>
      <c r="Y73" s="4" t="s">
        <v>25</v>
      </c>
      <c r="Z73" s="4" t="s">
        <v>25</v>
      </c>
      <c r="AA73" s="4" t="s">
        <v>25</v>
      </c>
      <c r="AB73" s="4" t="s">
        <v>25</v>
      </c>
      <c r="AC73" s="4" t="s">
        <v>25</v>
      </c>
      <c r="AD73" s="4" t="s">
        <v>25</v>
      </c>
      <c r="AE73" s="4" t="s">
        <v>25</v>
      </c>
      <c r="AF73" s="4" t="s">
        <v>25</v>
      </c>
      <c r="AG73" s="4" t="s">
        <v>25</v>
      </c>
      <c r="AH73" s="4" t="s">
        <v>25</v>
      </c>
      <c r="AI73" s="4" t="s">
        <v>25</v>
      </c>
      <c r="AJ73" s="4" t="s">
        <v>25</v>
      </c>
      <c r="AK73" s="4" t="s">
        <v>25</v>
      </c>
      <c r="AL73" s="4" t="s">
        <v>25</v>
      </c>
      <c r="AM73" s="4">
        <v>9018</v>
      </c>
      <c r="AN73" s="4">
        <v>6395</v>
      </c>
      <c r="AO73" s="4">
        <v>9428</v>
      </c>
      <c r="AP73" s="4">
        <v>12241</v>
      </c>
      <c r="AQ73" s="4">
        <v>13635</v>
      </c>
      <c r="AR73" s="4">
        <v>13802</v>
      </c>
      <c r="AS73" s="4">
        <v>12033</v>
      </c>
      <c r="AT73" s="4">
        <v>12766</v>
      </c>
      <c r="AU73" s="4">
        <v>13765</v>
      </c>
      <c r="AV73" s="4">
        <v>14145</v>
      </c>
      <c r="AW73" s="4">
        <v>14636</v>
      </c>
      <c r="AX73" s="4">
        <v>13735</v>
      </c>
      <c r="AY73" s="4">
        <v>14721</v>
      </c>
      <c r="AZ73" s="4">
        <v>16282</v>
      </c>
      <c r="BA73" s="4">
        <v>17899</v>
      </c>
      <c r="BB73" s="4">
        <v>19606</v>
      </c>
      <c r="BC73" s="4">
        <v>19486</v>
      </c>
      <c r="BD73" s="4">
        <v>21565</v>
      </c>
      <c r="BE73" s="4">
        <v>23054</v>
      </c>
      <c r="BF73" s="69">
        <f>(BE73-BD73)/ABS(BD73)</f>
        <v>6.9047067006723861E-2</v>
      </c>
      <c r="BG73" s="64">
        <f>IF(AU73="…","…",(BE73/AU73)^(1/10)-1)</f>
        <v>5.2923957198798055E-2</v>
      </c>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row>
    <row r="74" spans="1:89" ht="25.5" hidden="1" outlineLevel="2">
      <c r="A74" s="42" t="s">
        <v>59</v>
      </c>
      <c r="B74" s="5" t="s">
        <v>17</v>
      </c>
      <c r="C74" s="42" t="s">
        <v>56</v>
      </c>
      <c r="D74" s="5" t="s">
        <v>18</v>
      </c>
      <c r="E74" s="4" t="s">
        <v>25</v>
      </c>
      <c r="F74" s="4" t="s">
        <v>25</v>
      </c>
      <c r="G74" s="4" t="s">
        <v>25</v>
      </c>
      <c r="H74" s="4" t="s">
        <v>25</v>
      </c>
      <c r="I74" s="4" t="s">
        <v>25</v>
      </c>
      <c r="J74" s="4" t="s">
        <v>25</v>
      </c>
      <c r="K74" s="4" t="s">
        <v>25</v>
      </c>
      <c r="L74" s="4" t="s">
        <v>25</v>
      </c>
      <c r="M74" s="4" t="s">
        <v>25</v>
      </c>
      <c r="N74" s="4" t="s">
        <v>25</v>
      </c>
      <c r="O74" s="4" t="s">
        <v>25</v>
      </c>
      <c r="P74" s="4" t="s">
        <v>25</v>
      </c>
      <c r="Q74" s="4" t="s">
        <v>25</v>
      </c>
      <c r="R74" s="4" t="s">
        <v>25</v>
      </c>
      <c r="S74" s="4" t="s">
        <v>25</v>
      </c>
      <c r="T74" s="4" t="s">
        <v>25</v>
      </c>
      <c r="U74" s="4" t="s">
        <v>25</v>
      </c>
      <c r="V74" s="4" t="s">
        <v>25</v>
      </c>
      <c r="W74" s="4" t="s">
        <v>25</v>
      </c>
      <c r="X74" s="4" t="s">
        <v>25</v>
      </c>
      <c r="Y74" s="4" t="s">
        <v>25</v>
      </c>
      <c r="Z74" s="4" t="s">
        <v>25</v>
      </c>
      <c r="AA74" s="4" t="s">
        <v>25</v>
      </c>
      <c r="AB74" s="4" t="s">
        <v>25</v>
      </c>
      <c r="AC74" s="4" t="s">
        <v>25</v>
      </c>
      <c r="AD74" s="4" t="s">
        <v>25</v>
      </c>
      <c r="AE74" s="4" t="s">
        <v>25</v>
      </c>
      <c r="AF74" s="4" t="s">
        <v>25</v>
      </c>
      <c r="AG74" s="4" t="s">
        <v>25</v>
      </c>
      <c r="AH74" s="4" t="s">
        <v>25</v>
      </c>
      <c r="AI74" s="4" t="s">
        <v>25</v>
      </c>
      <c r="AJ74" s="4" t="s">
        <v>25</v>
      </c>
      <c r="AK74" s="4" t="s">
        <v>25</v>
      </c>
      <c r="AL74" s="4" t="s">
        <v>25</v>
      </c>
      <c r="AM74" s="4">
        <v>730.12099999999998</v>
      </c>
      <c r="AN74" s="4">
        <v>540.25</v>
      </c>
      <c r="AO74" s="4">
        <v>794.44500000000005</v>
      </c>
      <c r="AP74" s="4">
        <v>1056.5250000000001</v>
      </c>
      <c r="AQ74" s="4">
        <v>1041.0940000000001</v>
      </c>
      <c r="AR74" s="4">
        <v>1156.7539999999999</v>
      </c>
      <c r="AS74" s="4">
        <v>1178.0909999999999</v>
      </c>
      <c r="AT74" s="4">
        <v>1102.633</v>
      </c>
      <c r="AU74" s="4">
        <v>1214.864</v>
      </c>
      <c r="AV74" s="4">
        <v>1297.4649999999999</v>
      </c>
      <c r="AW74" s="4">
        <v>1512.598</v>
      </c>
      <c r="AX74" s="4">
        <v>1436.36</v>
      </c>
      <c r="AY74" s="4">
        <v>1617.913</v>
      </c>
      <c r="AZ74" s="4">
        <v>1742.21</v>
      </c>
      <c r="BA74" s="4">
        <v>1979.864</v>
      </c>
      <c r="BB74" s="4">
        <v>2249.2550000000001</v>
      </c>
      <c r="BC74" s="4">
        <v>2502.0169999999998</v>
      </c>
      <c r="BD74" s="4">
        <v>2909.7440000000001</v>
      </c>
      <c r="BE74" s="4">
        <v>3437.4009999999998</v>
      </c>
      <c r="BF74" s="69">
        <f>(BE74-BD74)/ABS(BD74)</f>
        <v>0.18134138260960403</v>
      </c>
      <c r="BG74" s="64">
        <f>IF(AU74="…","…",(BE74/AU74)^(1/10)-1)</f>
        <v>0.10960972302600891</v>
      </c>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row>
    <row r="75" spans="1:89" ht="13.5" hidden="1" outlineLevel="1" collapsed="1" thickBot="1">
      <c r="A75" s="21" t="s">
        <v>58</v>
      </c>
      <c r="B75" s="31" t="s">
        <v>14</v>
      </c>
      <c r="C75" s="21" t="s">
        <v>64</v>
      </c>
      <c r="D75" s="31" t="s">
        <v>60</v>
      </c>
      <c r="E75" s="32" t="s">
        <v>25</v>
      </c>
      <c r="F75" s="32" t="s">
        <v>25</v>
      </c>
      <c r="G75" s="32" t="s">
        <v>25</v>
      </c>
      <c r="H75" s="32" t="s">
        <v>25</v>
      </c>
      <c r="I75" s="32" t="s">
        <v>25</v>
      </c>
      <c r="J75" s="32" t="s">
        <v>25</v>
      </c>
      <c r="K75" s="32" t="s">
        <v>25</v>
      </c>
      <c r="L75" s="32" t="s">
        <v>25</v>
      </c>
      <c r="M75" s="32" t="s">
        <v>25</v>
      </c>
      <c r="N75" s="32" t="s">
        <v>25</v>
      </c>
      <c r="O75" s="32" t="s">
        <v>25</v>
      </c>
      <c r="P75" s="32" t="s">
        <v>25</v>
      </c>
      <c r="Q75" s="32" t="s">
        <v>25</v>
      </c>
      <c r="R75" s="32" t="s">
        <v>25</v>
      </c>
      <c r="S75" s="32" t="s">
        <v>25</v>
      </c>
      <c r="T75" s="32" t="s">
        <v>25</v>
      </c>
      <c r="U75" s="32" t="s">
        <v>25</v>
      </c>
      <c r="V75" s="32" t="s">
        <v>25</v>
      </c>
      <c r="W75" s="32" t="s">
        <v>25</v>
      </c>
      <c r="X75" s="32" t="s">
        <v>25</v>
      </c>
      <c r="Y75" s="32" t="s">
        <v>25</v>
      </c>
      <c r="Z75" s="32" t="s">
        <v>25</v>
      </c>
      <c r="AA75" s="32" t="s">
        <v>25</v>
      </c>
      <c r="AB75" s="32" t="s">
        <v>25</v>
      </c>
      <c r="AC75" s="32" t="s">
        <v>25</v>
      </c>
      <c r="AD75" s="32" t="s">
        <v>25</v>
      </c>
      <c r="AE75" s="32" t="s">
        <v>25</v>
      </c>
      <c r="AF75" s="32" t="s">
        <v>25</v>
      </c>
      <c r="AG75" s="32" t="s">
        <v>25</v>
      </c>
      <c r="AH75" s="32" t="s">
        <v>25</v>
      </c>
      <c r="AI75" s="32" t="s">
        <v>25</v>
      </c>
      <c r="AJ75" s="32" t="s">
        <v>25</v>
      </c>
      <c r="AK75" s="32" t="s">
        <v>25</v>
      </c>
      <c r="AL75" s="32" t="s">
        <v>25</v>
      </c>
      <c r="AM75" s="32">
        <v>80962.630294965624</v>
      </c>
      <c r="AN75" s="32">
        <v>84480.062548866306</v>
      </c>
      <c r="AO75" s="32">
        <v>84264.425116673738</v>
      </c>
      <c r="AP75" s="32">
        <v>86310.350461563605</v>
      </c>
      <c r="AQ75" s="32">
        <v>76354.528786211959</v>
      </c>
      <c r="AR75" s="32">
        <v>83810.607158382831</v>
      </c>
      <c r="AS75" s="32">
        <v>97905.011219147345</v>
      </c>
      <c r="AT75" s="32">
        <v>86372.630424565243</v>
      </c>
      <c r="AU75" s="32">
        <v>88257.464584090092</v>
      </c>
      <c r="AV75" s="32">
        <v>91726.051608342168</v>
      </c>
      <c r="AW75" s="32">
        <v>103347.77261546871</v>
      </c>
      <c r="AX75" s="32">
        <v>104576.62904987259</v>
      </c>
      <c r="AY75" s="32">
        <v>109905.10155560085</v>
      </c>
      <c r="AZ75" s="32">
        <v>107002.21103058592</v>
      </c>
      <c r="BA75" s="32">
        <v>110613.10687747919</v>
      </c>
      <c r="BB75" s="32">
        <v>114722.78894216057</v>
      </c>
      <c r="BC75" s="32">
        <v>128400.749255876</v>
      </c>
      <c r="BD75" s="32">
        <v>134929.00533271505</v>
      </c>
      <c r="BE75" s="32">
        <v>149102.15147046067</v>
      </c>
      <c r="BF75" s="70">
        <f>(BE75-BD75)/ABS(BD75)</f>
        <v>0.10504150758983752</v>
      </c>
      <c r="BG75" s="71">
        <f>IF(AU75="…","…",(BE75/AU75)^(1/10)-1)</f>
        <v>5.3836523938554981E-2</v>
      </c>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row>
    <row r="76" spans="1:89" ht="18" hidden="1" customHeight="1" outlineLevel="1" collapsed="1">
      <c r="A76" s="38" t="s">
        <v>16</v>
      </c>
      <c r="B76" s="39" t="s">
        <v>96</v>
      </c>
      <c r="C76" s="38" t="s">
        <v>8</v>
      </c>
      <c r="D76" s="39" t="s">
        <v>94</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67"/>
      <c r="BG76" s="68"/>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row>
    <row r="77" spans="1:89" ht="12.75" hidden="1" outlineLevel="1">
      <c r="A77" s="42" t="s">
        <v>13</v>
      </c>
      <c r="B77" s="43"/>
      <c r="C77" s="42" t="s">
        <v>92</v>
      </c>
      <c r="D77" s="43"/>
      <c r="E77" s="4" t="s">
        <v>25</v>
      </c>
      <c r="F77" s="4" t="s">
        <v>25</v>
      </c>
      <c r="G77" s="4" t="s">
        <v>25</v>
      </c>
      <c r="H77" s="4" t="s">
        <v>25</v>
      </c>
      <c r="I77" s="4" t="s">
        <v>25</v>
      </c>
      <c r="J77" s="4" t="s">
        <v>25</v>
      </c>
      <c r="K77" s="4" t="s">
        <v>25</v>
      </c>
      <c r="L77" s="4" t="s">
        <v>25</v>
      </c>
      <c r="M77" s="4" t="s">
        <v>25</v>
      </c>
      <c r="N77" s="4" t="s">
        <v>25</v>
      </c>
      <c r="O77" s="4" t="s">
        <v>25</v>
      </c>
      <c r="P77" s="4" t="s">
        <v>25</v>
      </c>
      <c r="Q77" s="4" t="s">
        <v>25</v>
      </c>
      <c r="R77" s="4" t="s">
        <v>25</v>
      </c>
      <c r="S77" s="4" t="s">
        <v>25</v>
      </c>
      <c r="T77" s="4" t="s">
        <v>25</v>
      </c>
      <c r="U77" s="4" t="s">
        <v>25</v>
      </c>
      <c r="V77" s="4" t="s">
        <v>25</v>
      </c>
      <c r="W77" s="4" t="s">
        <v>25</v>
      </c>
      <c r="X77" s="4" t="s">
        <v>25</v>
      </c>
      <c r="Y77" s="4" t="s">
        <v>25</v>
      </c>
      <c r="Z77" s="4" t="s">
        <v>25</v>
      </c>
      <c r="AA77" s="4" t="s">
        <v>25</v>
      </c>
      <c r="AB77" s="4" t="s">
        <v>25</v>
      </c>
      <c r="AC77" s="4" t="s">
        <v>25</v>
      </c>
      <c r="AD77" s="4" t="s">
        <v>25</v>
      </c>
      <c r="AE77" s="4" t="s">
        <v>25</v>
      </c>
      <c r="AF77" s="4" t="s">
        <v>25</v>
      </c>
      <c r="AG77" s="4" t="s">
        <v>25</v>
      </c>
      <c r="AH77" s="4" t="s">
        <v>25</v>
      </c>
      <c r="AI77" s="4" t="s">
        <v>25</v>
      </c>
      <c r="AJ77" s="4" t="s">
        <v>25</v>
      </c>
      <c r="AK77" s="4" t="s">
        <v>25</v>
      </c>
      <c r="AL77" s="4" t="s">
        <v>25</v>
      </c>
      <c r="AM77" s="4">
        <v>24588</v>
      </c>
      <c r="AN77" s="4">
        <v>21748</v>
      </c>
      <c r="AO77" s="4">
        <v>24464</v>
      </c>
      <c r="AP77" s="4">
        <v>24153</v>
      </c>
      <c r="AQ77" s="4">
        <v>26650</v>
      </c>
      <c r="AR77" s="4">
        <v>28354</v>
      </c>
      <c r="AS77" s="4">
        <v>24192</v>
      </c>
      <c r="AT77" s="4">
        <v>25152</v>
      </c>
      <c r="AU77" s="4">
        <v>26617</v>
      </c>
      <c r="AV77" s="4">
        <v>25519</v>
      </c>
      <c r="AW77" s="4">
        <v>26733</v>
      </c>
      <c r="AX77" s="4">
        <v>25984</v>
      </c>
      <c r="AY77" s="4">
        <v>26466</v>
      </c>
      <c r="AZ77" s="4">
        <v>28194</v>
      </c>
      <c r="BA77" s="4">
        <v>30243</v>
      </c>
      <c r="BB77" s="4">
        <v>31422</v>
      </c>
      <c r="BC77" s="4">
        <v>32919</v>
      </c>
      <c r="BD77" s="4">
        <v>35978</v>
      </c>
      <c r="BE77" s="4">
        <v>37413</v>
      </c>
      <c r="BF77" s="69">
        <f>(BE77-BD77)/ABS(BD77)</f>
        <v>3.9885485574517758E-2</v>
      </c>
      <c r="BG77" s="64">
        <f>IF(AU77="…","…",(BE77/AU77)^(1/10)-1)</f>
        <v>3.4633039685827205E-2</v>
      </c>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row>
    <row r="78" spans="1:89" ht="25.5" hidden="1" outlineLevel="2">
      <c r="A78" s="42" t="s">
        <v>59</v>
      </c>
      <c r="B78" s="5" t="s">
        <v>17</v>
      </c>
      <c r="C78" s="42" t="s">
        <v>56</v>
      </c>
      <c r="D78" s="5" t="s">
        <v>18</v>
      </c>
      <c r="E78" s="4" t="s">
        <v>25</v>
      </c>
      <c r="F78" s="4" t="s">
        <v>25</v>
      </c>
      <c r="G78" s="4" t="s">
        <v>25</v>
      </c>
      <c r="H78" s="4" t="s">
        <v>25</v>
      </c>
      <c r="I78" s="4" t="s">
        <v>25</v>
      </c>
      <c r="J78" s="4" t="s">
        <v>25</v>
      </c>
      <c r="K78" s="4" t="s">
        <v>25</v>
      </c>
      <c r="L78" s="4" t="s">
        <v>25</v>
      </c>
      <c r="M78" s="4" t="s">
        <v>25</v>
      </c>
      <c r="N78" s="4" t="s">
        <v>25</v>
      </c>
      <c r="O78" s="4" t="s">
        <v>25</v>
      </c>
      <c r="P78" s="4" t="s">
        <v>25</v>
      </c>
      <c r="Q78" s="4" t="s">
        <v>25</v>
      </c>
      <c r="R78" s="4" t="s">
        <v>25</v>
      </c>
      <c r="S78" s="4" t="s">
        <v>25</v>
      </c>
      <c r="T78" s="4" t="s">
        <v>25</v>
      </c>
      <c r="U78" s="4" t="s">
        <v>25</v>
      </c>
      <c r="V78" s="4" t="s">
        <v>25</v>
      </c>
      <c r="W78" s="4" t="s">
        <v>25</v>
      </c>
      <c r="X78" s="4" t="s">
        <v>25</v>
      </c>
      <c r="Y78" s="4" t="s">
        <v>25</v>
      </c>
      <c r="Z78" s="4" t="s">
        <v>25</v>
      </c>
      <c r="AA78" s="4" t="s">
        <v>25</v>
      </c>
      <c r="AB78" s="4" t="s">
        <v>25</v>
      </c>
      <c r="AC78" s="4" t="s">
        <v>25</v>
      </c>
      <c r="AD78" s="4" t="s">
        <v>25</v>
      </c>
      <c r="AE78" s="4" t="s">
        <v>25</v>
      </c>
      <c r="AF78" s="4" t="s">
        <v>25</v>
      </c>
      <c r="AG78" s="4" t="s">
        <v>25</v>
      </c>
      <c r="AH78" s="4" t="s">
        <v>25</v>
      </c>
      <c r="AI78" s="4" t="s">
        <v>25</v>
      </c>
      <c r="AJ78" s="4" t="s">
        <v>25</v>
      </c>
      <c r="AK78" s="4" t="s">
        <v>25</v>
      </c>
      <c r="AL78" s="4" t="s">
        <v>25</v>
      </c>
      <c r="AM78" s="4">
        <v>3748.6509999999998</v>
      </c>
      <c r="AN78" s="4">
        <v>3753.3320000000003</v>
      </c>
      <c r="AO78" s="4">
        <v>4217.4880000000003</v>
      </c>
      <c r="AP78" s="4">
        <v>4450.93</v>
      </c>
      <c r="AQ78" s="4">
        <v>4656.1899999999996</v>
      </c>
      <c r="AR78" s="4">
        <v>4929.2809999999999</v>
      </c>
      <c r="AS78" s="4">
        <v>4927.58</v>
      </c>
      <c r="AT78" s="4">
        <v>5067.8320000000003</v>
      </c>
      <c r="AU78" s="4">
        <v>5357.3359999999993</v>
      </c>
      <c r="AV78" s="4">
        <v>5190.76</v>
      </c>
      <c r="AW78" s="4">
        <v>5342.1909999999998</v>
      </c>
      <c r="AX78" s="4">
        <v>5611.6910000000007</v>
      </c>
      <c r="AY78" s="4">
        <v>5954.2860000000001</v>
      </c>
      <c r="AZ78" s="4">
        <v>6386.5640000000003</v>
      </c>
      <c r="BA78" s="4">
        <v>6888.0300000000007</v>
      </c>
      <c r="BB78" s="4">
        <v>7556.1490000000003</v>
      </c>
      <c r="BC78" s="4">
        <v>8377.8109999999997</v>
      </c>
      <c r="BD78" s="4">
        <v>9429.3149999999987</v>
      </c>
      <c r="BE78" s="4">
        <v>10724.726000000001</v>
      </c>
      <c r="BF78" s="69">
        <f>(BE78-BD78)/ABS(BD78)</f>
        <v>0.13738124137331312</v>
      </c>
      <c r="BG78" s="64">
        <f>IF(AU78="…","…",(BE78/AU78)^(1/10)-1)</f>
        <v>7.1873988833907276E-2</v>
      </c>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row>
    <row r="79" spans="1:89" ht="13.5" hidden="1" outlineLevel="1" collapsed="1" thickBot="1">
      <c r="A79" s="21" t="s">
        <v>58</v>
      </c>
      <c r="B79" s="31" t="s">
        <v>14</v>
      </c>
      <c r="C79" s="21" t="s">
        <v>64</v>
      </c>
      <c r="D79" s="31" t="s">
        <v>60</v>
      </c>
      <c r="E79" s="32" t="s">
        <v>25</v>
      </c>
      <c r="F79" s="32" t="s">
        <v>25</v>
      </c>
      <c r="G79" s="32" t="s">
        <v>25</v>
      </c>
      <c r="H79" s="32" t="s">
        <v>25</v>
      </c>
      <c r="I79" s="32" t="s">
        <v>25</v>
      </c>
      <c r="J79" s="32" t="s">
        <v>25</v>
      </c>
      <c r="K79" s="32" t="s">
        <v>25</v>
      </c>
      <c r="L79" s="32" t="s">
        <v>25</v>
      </c>
      <c r="M79" s="32" t="s">
        <v>25</v>
      </c>
      <c r="N79" s="32" t="s">
        <v>25</v>
      </c>
      <c r="O79" s="32" t="s">
        <v>25</v>
      </c>
      <c r="P79" s="32" t="s">
        <v>25</v>
      </c>
      <c r="Q79" s="32" t="s">
        <v>25</v>
      </c>
      <c r="R79" s="32" t="s">
        <v>25</v>
      </c>
      <c r="S79" s="32" t="s">
        <v>25</v>
      </c>
      <c r="T79" s="32" t="s">
        <v>25</v>
      </c>
      <c r="U79" s="32" t="s">
        <v>25</v>
      </c>
      <c r="V79" s="32" t="s">
        <v>25</v>
      </c>
      <c r="W79" s="32" t="s">
        <v>25</v>
      </c>
      <c r="X79" s="32" t="s">
        <v>25</v>
      </c>
      <c r="Y79" s="32" t="s">
        <v>25</v>
      </c>
      <c r="Z79" s="32" t="s">
        <v>25</v>
      </c>
      <c r="AA79" s="32" t="s">
        <v>25</v>
      </c>
      <c r="AB79" s="32" t="s">
        <v>25</v>
      </c>
      <c r="AC79" s="32" t="s">
        <v>25</v>
      </c>
      <c r="AD79" s="32" t="s">
        <v>25</v>
      </c>
      <c r="AE79" s="32" t="s">
        <v>25</v>
      </c>
      <c r="AF79" s="32" t="s">
        <v>25</v>
      </c>
      <c r="AG79" s="32" t="s">
        <v>25</v>
      </c>
      <c r="AH79" s="32" t="s">
        <v>25</v>
      </c>
      <c r="AI79" s="32" t="s">
        <v>25</v>
      </c>
      <c r="AJ79" s="32" t="s">
        <v>25</v>
      </c>
      <c r="AK79" s="32" t="s">
        <v>25</v>
      </c>
      <c r="AL79" s="32" t="s">
        <v>25</v>
      </c>
      <c r="AM79" s="32">
        <v>152458.55701968441</v>
      </c>
      <c r="AN79" s="32">
        <v>172582.8581938569</v>
      </c>
      <c r="AO79" s="32">
        <v>172395.68345323741</v>
      </c>
      <c r="AP79" s="32">
        <v>184280.62766530039</v>
      </c>
      <c r="AQ79" s="32">
        <v>174716.32270168854</v>
      </c>
      <c r="AR79" s="32">
        <v>173847.81688650631</v>
      </c>
      <c r="AS79" s="32">
        <v>203686.34259259258</v>
      </c>
      <c r="AT79" s="32">
        <v>201488.23155216285</v>
      </c>
      <c r="AU79" s="32">
        <v>201274.97464026746</v>
      </c>
      <c r="AV79" s="32">
        <v>203407.65703985267</v>
      </c>
      <c r="AW79" s="32">
        <v>199835.07275651814</v>
      </c>
      <c r="AX79" s="32">
        <v>215967.17210591136</v>
      </c>
      <c r="AY79" s="32">
        <v>224978.68963953751</v>
      </c>
      <c r="AZ79" s="32">
        <v>226522.09690004968</v>
      </c>
      <c r="BA79" s="32">
        <v>227756.17498264063</v>
      </c>
      <c r="BB79" s="32">
        <v>240473.20348800207</v>
      </c>
      <c r="BC79" s="32">
        <v>254497.73686928523</v>
      </c>
      <c r="BD79" s="32">
        <v>262085.58007671352</v>
      </c>
      <c r="BE79" s="32">
        <v>286657.73928848264</v>
      </c>
      <c r="BF79" s="70">
        <f>(BE79-BD79)/ABS(BD79)</f>
        <v>9.3756242539466489E-2</v>
      </c>
      <c r="BG79" s="71">
        <f>IF(AU79="…","…",(BE79/AU79)^(1/10)-1)</f>
        <v>3.5994355215438256E-2</v>
      </c>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row>
    <row r="80" spans="1:89" ht="18" hidden="1" customHeight="1" outlineLevel="1" collapsed="1">
      <c r="A80" s="97" t="s">
        <v>78</v>
      </c>
      <c r="B80" s="98"/>
      <c r="C80" s="97" t="s">
        <v>77</v>
      </c>
      <c r="D80" s="98"/>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67"/>
      <c r="BG80" s="68"/>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row>
    <row r="81" spans="1:89" ht="12.75" hidden="1" outlineLevel="1">
      <c r="A81" s="93" t="s">
        <v>13</v>
      </c>
      <c r="B81" s="94"/>
      <c r="C81" s="93" t="s">
        <v>0</v>
      </c>
      <c r="D81" s="94"/>
      <c r="E81" s="4" t="s">
        <v>25</v>
      </c>
      <c r="F81" s="4" t="s">
        <v>25</v>
      </c>
      <c r="G81" s="4" t="s">
        <v>25</v>
      </c>
      <c r="H81" s="4" t="s">
        <v>25</v>
      </c>
      <c r="I81" s="4" t="s">
        <v>25</v>
      </c>
      <c r="J81" s="4" t="s">
        <v>25</v>
      </c>
      <c r="K81" s="4" t="s">
        <v>25</v>
      </c>
      <c r="L81" s="4" t="s">
        <v>25</v>
      </c>
      <c r="M81" s="4">
        <v>2339</v>
      </c>
      <c r="N81" s="4" t="s">
        <v>25</v>
      </c>
      <c r="O81" s="4" t="s">
        <v>25</v>
      </c>
      <c r="P81" s="4" t="s">
        <v>25</v>
      </c>
      <c r="Q81" s="4" t="s">
        <v>25</v>
      </c>
      <c r="R81" s="4" t="s">
        <v>25</v>
      </c>
      <c r="S81" s="4" t="s">
        <v>25</v>
      </c>
      <c r="T81" s="4" t="s">
        <v>25</v>
      </c>
      <c r="U81" s="4" t="s">
        <v>25</v>
      </c>
      <c r="V81" s="4" t="s">
        <v>25</v>
      </c>
      <c r="W81" s="4" t="s">
        <v>25</v>
      </c>
      <c r="X81" s="4" t="s">
        <v>25</v>
      </c>
      <c r="Y81" s="4" t="s">
        <v>25</v>
      </c>
      <c r="Z81" s="4" t="s">
        <v>25</v>
      </c>
      <c r="AA81" s="4" t="s">
        <v>25</v>
      </c>
      <c r="AB81" s="4" t="s">
        <v>25</v>
      </c>
      <c r="AC81" s="4" t="s">
        <v>25</v>
      </c>
      <c r="AD81" s="4" t="s">
        <v>25</v>
      </c>
      <c r="AE81" s="4" t="s">
        <v>25</v>
      </c>
      <c r="AF81" s="4" t="s">
        <v>25</v>
      </c>
      <c r="AG81" s="4" t="s">
        <v>25</v>
      </c>
      <c r="AH81" s="4" t="s">
        <v>25</v>
      </c>
      <c r="AI81" s="4" t="s">
        <v>25</v>
      </c>
      <c r="AJ81" s="4" t="s">
        <v>25</v>
      </c>
      <c r="AK81" s="4" t="s">
        <v>25</v>
      </c>
      <c r="AL81" s="4" t="s">
        <v>25</v>
      </c>
      <c r="AM81" s="4" t="s">
        <v>25</v>
      </c>
      <c r="AN81" s="4" t="s">
        <v>25</v>
      </c>
      <c r="AO81" s="4" t="s">
        <v>25</v>
      </c>
      <c r="AP81" s="4" t="s">
        <v>25</v>
      </c>
      <c r="AQ81" s="4" t="s">
        <v>25</v>
      </c>
      <c r="AR81" s="4" t="s">
        <v>25</v>
      </c>
      <c r="AS81" s="4">
        <v>331</v>
      </c>
      <c r="AT81" s="4">
        <v>277</v>
      </c>
      <c r="AU81" s="4">
        <v>232</v>
      </c>
      <c r="AV81" s="4">
        <v>274</v>
      </c>
      <c r="AW81" s="4">
        <v>227</v>
      </c>
      <c r="AX81" s="4">
        <v>207</v>
      </c>
      <c r="AY81" s="4">
        <v>314</v>
      </c>
      <c r="AZ81" s="4">
        <v>326</v>
      </c>
      <c r="BA81" s="4">
        <v>295</v>
      </c>
      <c r="BB81" s="4">
        <v>365</v>
      </c>
      <c r="BC81" s="4">
        <v>386</v>
      </c>
      <c r="BD81" s="4">
        <v>322</v>
      </c>
      <c r="BE81" s="4">
        <v>252</v>
      </c>
      <c r="BF81" s="69">
        <f>(BC81-BB81)/ABS(BB81)</f>
        <v>5.7534246575342465E-2</v>
      </c>
      <c r="BG81" s="64">
        <f>IF(AS81="…","…",(BC81/AS81)^(1/10)-1)</f>
        <v>1.5490654772717161E-2</v>
      </c>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row>
    <row r="82" spans="1:89" ht="25.5" hidden="1" outlineLevel="1">
      <c r="A82" s="42" t="s">
        <v>59</v>
      </c>
      <c r="B82" s="5" t="s">
        <v>17</v>
      </c>
      <c r="C82" s="42" t="s">
        <v>56</v>
      </c>
      <c r="D82" s="5" t="s">
        <v>18</v>
      </c>
      <c r="E82" s="4" t="s">
        <v>25</v>
      </c>
      <c r="F82" s="4" t="s">
        <v>25</v>
      </c>
      <c r="G82" s="4" t="s">
        <v>25</v>
      </c>
      <c r="H82" s="4" t="s">
        <v>25</v>
      </c>
      <c r="I82" s="4" t="s">
        <v>25</v>
      </c>
      <c r="J82" s="4" t="s">
        <v>25</v>
      </c>
      <c r="K82" s="4" t="s">
        <v>25</v>
      </c>
      <c r="L82" s="4" t="s">
        <v>25</v>
      </c>
      <c r="M82" s="4">
        <v>24.189</v>
      </c>
      <c r="N82" s="4" t="s">
        <v>25</v>
      </c>
      <c r="O82" s="4" t="s">
        <v>25</v>
      </c>
      <c r="P82" s="4" t="s">
        <v>25</v>
      </c>
      <c r="Q82" s="4" t="s">
        <v>25</v>
      </c>
      <c r="R82" s="4" t="s">
        <v>25</v>
      </c>
      <c r="S82" s="4" t="s">
        <v>25</v>
      </c>
      <c r="T82" s="4" t="s">
        <v>25</v>
      </c>
      <c r="U82" s="4" t="s">
        <v>25</v>
      </c>
      <c r="V82" s="4" t="s">
        <v>25</v>
      </c>
      <c r="W82" s="4" t="s">
        <v>25</v>
      </c>
      <c r="X82" s="4" t="s">
        <v>25</v>
      </c>
      <c r="Y82" s="4" t="s">
        <v>25</v>
      </c>
      <c r="Z82" s="4" t="s">
        <v>25</v>
      </c>
      <c r="AA82" s="4" t="s">
        <v>25</v>
      </c>
      <c r="AB82" s="4" t="s">
        <v>25</v>
      </c>
      <c r="AC82" s="4" t="s">
        <v>25</v>
      </c>
      <c r="AD82" s="4" t="s">
        <v>25</v>
      </c>
      <c r="AE82" s="4" t="s">
        <v>25</v>
      </c>
      <c r="AF82" s="4" t="s">
        <v>25</v>
      </c>
      <c r="AG82" s="4" t="s">
        <v>25</v>
      </c>
      <c r="AH82" s="4" t="s">
        <v>25</v>
      </c>
      <c r="AI82" s="4" t="s">
        <v>25</v>
      </c>
      <c r="AJ82" s="4" t="s">
        <v>25</v>
      </c>
      <c r="AK82" s="4" t="s">
        <v>25</v>
      </c>
      <c r="AL82" s="4" t="s">
        <v>25</v>
      </c>
      <c r="AM82" s="4" t="s">
        <v>25</v>
      </c>
      <c r="AN82" s="4" t="s">
        <v>25</v>
      </c>
      <c r="AO82" s="4" t="s">
        <v>25</v>
      </c>
      <c r="AP82" s="4" t="s">
        <v>25</v>
      </c>
      <c r="AQ82" s="4" t="s">
        <v>25</v>
      </c>
      <c r="AR82" s="4" t="s">
        <v>25</v>
      </c>
      <c r="AS82" s="4">
        <v>27.35</v>
      </c>
      <c r="AT82" s="4">
        <v>20.584</v>
      </c>
      <c r="AU82" s="4">
        <v>16.66</v>
      </c>
      <c r="AV82" s="4">
        <v>23.37</v>
      </c>
      <c r="AW82" s="4">
        <v>19.032</v>
      </c>
      <c r="AX82" s="4">
        <v>15.228</v>
      </c>
      <c r="AY82" s="4">
        <v>16.542999999999999</v>
      </c>
      <c r="AZ82" s="4">
        <v>22.061</v>
      </c>
      <c r="BA82" s="4">
        <v>21.021000000000001</v>
      </c>
      <c r="BB82" s="4">
        <v>44.844000000000001</v>
      </c>
      <c r="BC82" s="4">
        <v>38.537999999999997</v>
      </c>
      <c r="BD82" s="4">
        <v>32.241</v>
      </c>
      <c r="BE82" s="4">
        <v>22.922000000000001</v>
      </c>
      <c r="BF82" s="69">
        <f>(BC82-BB82)/ABS(BB82)</f>
        <v>-0.14062081883864072</v>
      </c>
      <c r="BG82" s="64">
        <f>IF(AS82="…","…",(BC82/AS82)^(1/10)-1)</f>
        <v>3.4887602149832109E-2</v>
      </c>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row>
    <row r="83" spans="1:89" ht="13.5" hidden="1" outlineLevel="1" thickBot="1">
      <c r="A83" s="21" t="s">
        <v>58</v>
      </c>
      <c r="B83" s="31" t="s">
        <v>14</v>
      </c>
      <c r="C83" s="21" t="s">
        <v>64</v>
      </c>
      <c r="D83" s="31" t="s">
        <v>60</v>
      </c>
      <c r="E83" s="32" t="s">
        <v>25</v>
      </c>
      <c r="F83" s="32" t="s">
        <v>25</v>
      </c>
      <c r="G83" s="32" t="s">
        <v>25</v>
      </c>
      <c r="H83" s="32" t="s">
        <v>25</v>
      </c>
      <c r="I83" s="32" t="s">
        <v>25</v>
      </c>
      <c r="J83" s="32" t="s">
        <v>25</v>
      </c>
      <c r="K83" s="32" t="s">
        <v>25</v>
      </c>
      <c r="L83" s="32" t="s">
        <v>25</v>
      </c>
      <c r="M83" s="32">
        <v>10341.59897392048</v>
      </c>
      <c r="N83" s="32" t="s">
        <v>25</v>
      </c>
      <c r="O83" s="32" t="s">
        <v>25</v>
      </c>
      <c r="P83" s="32" t="s">
        <v>25</v>
      </c>
      <c r="Q83" s="32" t="s">
        <v>25</v>
      </c>
      <c r="R83" s="32" t="s">
        <v>25</v>
      </c>
      <c r="S83" s="32" t="s">
        <v>25</v>
      </c>
      <c r="T83" s="32" t="s">
        <v>25</v>
      </c>
      <c r="U83" s="32" t="s">
        <v>25</v>
      </c>
      <c r="V83" s="32" t="s">
        <v>25</v>
      </c>
      <c r="W83" s="32" t="s">
        <v>25</v>
      </c>
      <c r="X83" s="32" t="s">
        <v>25</v>
      </c>
      <c r="Y83" s="32" t="s">
        <v>25</v>
      </c>
      <c r="Z83" s="32" t="s">
        <v>25</v>
      </c>
      <c r="AA83" s="32" t="s">
        <v>25</v>
      </c>
      <c r="AB83" s="32" t="s">
        <v>25</v>
      </c>
      <c r="AC83" s="32" t="s">
        <v>25</v>
      </c>
      <c r="AD83" s="32" t="s">
        <v>25</v>
      </c>
      <c r="AE83" s="32" t="s">
        <v>25</v>
      </c>
      <c r="AF83" s="32" t="s">
        <v>25</v>
      </c>
      <c r="AG83" s="32" t="s">
        <v>25</v>
      </c>
      <c r="AH83" s="32" t="s">
        <v>25</v>
      </c>
      <c r="AI83" s="32" t="s">
        <v>25</v>
      </c>
      <c r="AJ83" s="32" t="s">
        <v>25</v>
      </c>
      <c r="AK83" s="32" t="s">
        <v>25</v>
      </c>
      <c r="AL83" s="32" t="s">
        <v>25</v>
      </c>
      <c r="AM83" s="32" t="s">
        <v>25</v>
      </c>
      <c r="AN83" s="32" t="s">
        <v>25</v>
      </c>
      <c r="AO83" s="32" t="s">
        <v>25</v>
      </c>
      <c r="AP83" s="32" t="s">
        <v>25</v>
      </c>
      <c r="AQ83" s="32" t="s">
        <v>25</v>
      </c>
      <c r="AR83" s="32" t="s">
        <v>25</v>
      </c>
      <c r="AS83" s="32">
        <v>82628.398791540778</v>
      </c>
      <c r="AT83" s="32">
        <v>74310.469314079426</v>
      </c>
      <c r="AU83" s="32">
        <v>71810.344827586203</v>
      </c>
      <c r="AV83" s="32">
        <v>85291.970802919706</v>
      </c>
      <c r="AW83" s="32">
        <v>83841.40969162996</v>
      </c>
      <c r="AX83" s="32">
        <v>73565.217391304352</v>
      </c>
      <c r="AY83" s="32">
        <v>52684.713375796171</v>
      </c>
      <c r="AZ83" s="32">
        <v>67671.7791411043</v>
      </c>
      <c r="BA83" s="32">
        <v>71257.627118644072</v>
      </c>
      <c r="BB83" s="32">
        <v>122860.27397260274</v>
      </c>
      <c r="BC83" s="32">
        <v>99839.37823834196</v>
      </c>
      <c r="BD83" s="32">
        <v>100127.32919254657</v>
      </c>
      <c r="BE83" s="32">
        <v>90960.31746031747</v>
      </c>
      <c r="BF83" s="70">
        <f>(BC83-BB83)/ABS(BB83)</f>
        <v>-0.18737460848731566</v>
      </c>
      <c r="BG83" s="71">
        <f>IF(AS83="…","…",(BC83/AS83)^(1/10)-1)</f>
        <v>1.9101059459238678E-2</v>
      </c>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row>
    <row r="84" spans="1:89" ht="18" hidden="1" customHeight="1" outlineLevel="1" collapsed="1">
      <c r="A84" s="91" t="s">
        <v>79</v>
      </c>
      <c r="B84" s="92"/>
      <c r="C84" s="91" t="s">
        <v>82</v>
      </c>
      <c r="D84" s="92"/>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67"/>
      <c r="BG84" s="68"/>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row>
    <row r="85" spans="1:89" ht="12.75" hidden="1" outlineLevel="1">
      <c r="A85" s="93" t="s">
        <v>13</v>
      </c>
      <c r="B85" s="94"/>
      <c r="C85" s="93" t="s">
        <v>0</v>
      </c>
      <c r="D85" s="94"/>
      <c r="E85" s="4">
        <v>9611</v>
      </c>
      <c r="F85" s="4" t="s">
        <v>25</v>
      </c>
      <c r="G85" s="4" t="s">
        <v>25</v>
      </c>
      <c r="H85" s="4" t="s">
        <v>25</v>
      </c>
      <c r="I85" s="4" t="s">
        <v>25</v>
      </c>
      <c r="J85" s="4" t="s">
        <v>25</v>
      </c>
      <c r="K85" s="4" t="s">
        <v>25</v>
      </c>
      <c r="L85" s="4" t="s">
        <v>25</v>
      </c>
      <c r="M85" s="4">
        <v>10819</v>
      </c>
      <c r="N85" s="4" t="s">
        <v>25</v>
      </c>
      <c r="O85" s="4" t="s">
        <v>25</v>
      </c>
      <c r="P85" s="4" t="s">
        <v>25</v>
      </c>
      <c r="Q85" s="4" t="s">
        <v>25</v>
      </c>
      <c r="R85" s="4" t="s">
        <v>25</v>
      </c>
      <c r="S85" s="4" t="s">
        <v>25</v>
      </c>
      <c r="T85" s="4" t="s">
        <v>25</v>
      </c>
      <c r="U85" s="4" t="s">
        <v>25</v>
      </c>
      <c r="V85" s="4" t="s">
        <v>25</v>
      </c>
      <c r="W85" s="4" t="s">
        <v>25</v>
      </c>
      <c r="X85" s="4" t="s">
        <v>25</v>
      </c>
      <c r="Y85" s="4" t="s">
        <v>25</v>
      </c>
      <c r="Z85" s="4" t="s">
        <v>25</v>
      </c>
      <c r="AA85" s="4" t="s">
        <v>25</v>
      </c>
      <c r="AB85" s="4" t="s">
        <v>25</v>
      </c>
      <c r="AC85" s="4" t="s">
        <v>25</v>
      </c>
      <c r="AD85" s="4" t="s">
        <v>25</v>
      </c>
      <c r="AE85" s="4" t="s">
        <v>25</v>
      </c>
      <c r="AF85" s="4" t="s">
        <v>25</v>
      </c>
      <c r="AG85" s="4" t="s">
        <v>25</v>
      </c>
      <c r="AH85" s="4" t="s">
        <v>25</v>
      </c>
      <c r="AI85" s="4" t="s">
        <v>25</v>
      </c>
      <c r="AJ85" s="4" t="s">
        <v>25</v>
      </c>
      <c r="AK85" s="4" t="s">
        <v>25</v>
      </c>
      <c r="AL85" s="4" t="s">
        <v>25</v>
      </c>
      <c r="AM85" s="4">
        <v>28137</v>
      </c>
      <c r="AN85" s="4">
        <v>22433</v>
      </c>
      <c r="AO85" s="4">
        <v>28161</v>
      </c>
      <c r="AP85" s="4">
        <v>30376</v>
      </c>
      <c r="AQ85" s="4">
        <v>34819</v>
      </c>
      <c r="AR85" s="4">
        <v>36292</v>
      </c>
      <c r="AS85" s="4">
        <v>30181</v>
      </c>
      <c r="AT85" s="4">
        <v>31919</v>
      </c>
      <c r="AU85" s="4">
        <v>34466</v>
      </c>
      <c r="AV85" s="4">
        <v>34840</v>
      </c>
      <c r="AW85" s="4">
        <v>36363</v>
      </c>
      <c r="AX85" s="4">
        <v>34282</v>
      </c>
      <c r="AY85" s="4">
        <v>35619</v>
      </c>
      <c r="AZ85" s="4">
        <v>38688</v>
      </c>
      <c r="BA85" s="4">
        <v>42124</v>
      </c>
      <c r="BB85" s="4">
        <v>45426</v>
      </c>
      <c r="BC85" s="4">
        <v>46900</v>
      </c>
      <c r="BD85" s="4">
        <v>51214</v>
      </c>
      <c r="BE85" s="4">
        <v>54273</v>
      </c>
      <c r="BF85" s="69">
        <f>(BC85-BB85)/ABS(BB85)</f>
        <v>3.2448377581120944E-2</v>
      </c>
      <c r="BG85" s="64">
        <f>IF(AS85="…","…",(BC85/AS85)^(1/10)-1)</f>
        <v>4.5066488564700524E-2</v>
      </c>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row>
    <row r="86" spans="1:89" ht="25.5" hidden="1" outlineLevel="1">
      <c r="A86" s="42" t="s">
        <v>59</v>
      </c>
      <c r="B86" s="5" t="s">
        <v>17</v>
      </c>
      <c r="C86" s="42" t="s">
        <v>56</v>
      </c>
      <c r="D86" s="5" t="s">
        <v>18</v>
      </c>
      <c r="E86" s="4">
        <v>112.7</v>
      </c>
      <c r="F86" s="4" t="s">
        <v>25</v>
      </c>
      <c r="G86" s="4" t="s">
        <v>25</v>
      </c>
      <c r="H86" s="4" t="s">
        <v>25</v>
      </c>
      <c r="I86" s="4" t="s">
        <v>25</v>
      </c>
      <c r="J86" s="4" t="s">
        <v>25</v>
      </c>
      <c r="K86" s="4" t="s">
        <v>25</v>
      </c>
      <c r="L86" s="4" t="s">
        <v>25</v>
      </c>
      <c r="M86" s="4">
        <v>649.63699999999994</v>
      </c>
      <c r="N86" s="4" t="s">
        <v>25</v>
      </c>
      <c r="O86" s="4" t="s">
        <v>25</v>
      </c>
      <c r="P86" s="4" t="s">
        <v>25</v>
      </c>
      <c r="Q86" s="4" t="s">
        <v>25</v>
      </c>
      <c r="R86" s="4" t="s">
        <v>25</v>
      </c>
      <c r="S86" s="4" t="s">
        <v>25</v>
      </c>
      <c r="T86" s="4" t="s">
        <v>25</v>
      </c>
      <c r="U86" s="4" t="s">
        <v>25</v>
      </c>
      <c r="V86" s="4" t="s">
        <v>25</v>
      </c>
      <c r="W86" s="4" t="s">
        <v>25</v>
      </c>
      <c r="X86" s="4" t="s">
        <v>25</v>
      </c>
      <c r="Y86" s="4" t="s">
        <v>25</v>
      </c>
      <c r="Z86" s="4" t="s">
        <v>25</v>
      </c>
      <c r="AA86" s="4" t="s">
        <v>25</v>
      </c>
      <c r="AB86" s="4" t="s">
        <v>25</v>
      </c>
      <c r="AC86" s="4" t="s">
        <v>25</v>
      </c>
      <c r="AD86" s="4" t="s">
        <v>25</v>
      </c>
      <c r="AE86" s="4" t="s">
        <v>25</v>
      </c>
      <c r="AF86" s="4" t="s">
        <v>25</v>
      </c>
      <c r="AG86" s="4" t="s">
        <v>25</v>
      </c>
      <c r="AH86" s="4" t="s">
        <v>25</v>
      </c>
      <c r="AI86" s="4" t="s">
        <v>25</v>
      </c>
      <c r="AJ86" s="4" t="s">
        <v>25</v>
      </c>
      <c r="AK86" s="4" t="s">
        <v>25</v>
      </c>
      <c r="AL86" s="4" t="s">
        <v>25</v>
      </c>
      <c r="AM86" s="4">
        <v>4019.94</v>
      </c>
      <c r="AN86" s="4">
        <v>3801.4389999999999</v>
      </c>
      <c r="AO86" s="4">
        <v>4471.848</v>
      </c>
      <c r="AP86" s="4">
        <v>4915.9549999999999</v>
      </c>
      <c r="AQ86" s="4">
        <v>5145.2160000000003</v>
      </c>
      <c r="AR86" s="4">
        <v>5438.8729999999996</v>
      </c>
      <c r="AS86" s="4">
        <v>5488.049</v>
      </c>
      <c r="AT86" s="4">
        <v>5561.482</v>
      </c>
      <c r="AU86" s="4">
        <v>5898.6270000000004</v>
      </c>
      <c r="AV86" s="4">
        <v>5846.0330000000004</v>
      </c>
      <c r="AW86" s="4">
        <v>6115.1329999999998</v>
      </c>
      <c r="AX86" s="4">
        <v>6293.0860000000002</v>
      </c>
      <c r="AY86" s="4">
        <v>6818.2730000000001</v>
      </c>
      <c r="AZ86" s="4">
        <v>7305.933</v>
      </c>
      <c r="BA86" s="4">
        <v>7993.0839999999998</v>
      </c>
      <c r="BB86" s="4">
        <v>8881.1129999999994</v>
      </c>
      <c r="BC86" s="4">
        <v>9897.6980000000003</v>
      </c>
      <c r="BD86" s="4">
        <v>11304.671</v>
      </c>
      <c r="BE86" s="4">
        <v>13041.296</v>
      </c>
      <c r="BF86" s="69">
        <f>(BC86-BB86)/ABS(BB86)</f>
        <v>0.11446594587863042</v>
      </c>
      <c r="BG86" s="64">
        <f>IF(AS86="…","…",(BC86/AS86)^(1/10)-1)</f>
        <v>6.0746535054296835E-2</v>
      </c>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row>
    <row r="87" spans="1:89" ht="13.5" hidden="1" outlineLevel="1" thickBot="1">
      <c r="A87" s="21" t="s">
        <v>58</v>
      </c>
      <c r="B87" s="31" t="s">
        <v>14</v>
      </c>
      <c r="C87" s="21" t="s">
        <v>64</v>
      </c>
      <c r="D87" s="31" t="s">
        <v>60</v>
      </c>
      <c r="E87" s="32">
        <v>11726.147123088129</v>
      </c>
      <c r="F87" s="32" t="s">
        <v>25</v>
      </c>
      <c r="G87" s="32" t="s">
        <v>25</v>
      </c>
      <c r="H87" s="32" t="s">
        <v>25</v>
      </c>
      <c r="I87" s="32" t="s">
        <v>25</v>
      </c>
      <c r="J87" s="32" t="s">
        <v>25</v>
      </c>
      <c r="K87" s="32" t="s">
        <v>25</v>
      </c>
      <c r="L87" s="32" t="s">
        <v>25</v>
      </c>
      <c r="M87" s="32">
        <v>60045.937702190589</v>
      </c>
      <c r="N87" s="32" t="s">
        <v>25</v>
      </c>
      <c r="O87" s="32" t="s">
        <v>25</v>
      </c>
      <c r="P87" s="32" t="s">
        <v>25</v>
      </c>
      <c r="Q87" s="32" t="s">
        <v>25</v>
      </c>
      <c r="R87" s="32" t="s">
        <v>25</v>
      </c>
      <c r="S87" s="32" t="s">
        <v>25</v>
      </c>
      <c r="T87" s="32" t="s">
        <v>25</v>
      </c>
      <c r="U87" s="32" t="s">
        <v>25</v>
      </c>
      <c r="V87" s="32" t="s">
        <v>25</v>
      </c>
      <c r="W87" s="32" t="s">
        <v>25</v>
      </c>
      <c r="X87" s="32" t="s">
        <v>25</v>
      </c>
      <c r="Y87" s="32" t="s">
        <v>25</v>
      </c>
      <c r="Z87" s="32" t="s">
        <v>25</v>
      </c>
      <c r="AA87" s="32" t="s">
        <v>25</v>
      </c>
      <c r="AB87" s="32" t="s">
        <v>25</v>
      </c>
      <c r="AC87" s="32" t="s">
        <v>25</v>
      </c>
      <c r="AD87" s="32" t="s">
        <v>25</v>
      </c>
      <c r="AE87" s="32" t="s">
        <v>25</v>
      </c>
      <c r="AF87" s="32" t="s">
        <v>25</v>
      </c>
      <c r="AG87" s="32" t="s">
        <v>25</v>
      </c>
      <c r="AH87" s="32" t="s">
        <v>25</v>
      </c>
      <c r="AI87" s="32" t="s">
        <v>25</v>
      </c>
      <c r="AJ87" s="32" t="s">
        <v>25</v>
      </c>
      <c r="AK87" s="32" t="s">
        <v>25</v>
      </c>
      <c r="AL87" s="32" t="s">
        <v>25</v>
      </c>
      <c r="AM87" s="32">
        <v>142870.24203006717</v>
      </c>
      <c r="AN87" s="32">
        <v>169457.45107653903</v>
      </c>
      <c r="AO87" s="32">
        <v>158795.78139980824</v>
      </c>
      <c r="AP87" s="32">
        <v>161836.811956808</v>
      </c>
      <c r="AQ87" s="32">
        <v>147770.35526580317</v>
      </c>
      <c r="AR87" s="32">
        <v>149864.24005290421</v>
      </c>
      <c r="AS87" s="32">
        <v>181837.87813525065</v>
      </c>
      <c r="AT87" s="32">
        <v>174237.35079419782</v>
      </c>
      <c r="AU87" s="32">
        <v>171143.35867231476</v>
      </c>
      <c r="AV87" s="32">
        <v>167796.5843857635</v>
      </c>
      <c r="AW87" s="32">
        <v>168169.10045925804</v>
      </c>
      <c r="AX87" s="32">
        <v>183568.22822472436</v>
      </c>
      <c r="AY87" s="32">
        <v>191422.35885342094</v>
      </c>
      <c r="AZ87" s="32">
        <v>188842.35421836228</v>
      </c>
      <c r="BA87" s="32">
        <v>189751.30566897729</v>
      </c>
      <c r="BB87" s="32">
        <v>195507.26456214502</v>
      </c>
      <c r="BC87" s="32">
        <v>211038.33688699361</v>
      </c>
      <c r="BD87" s="32">
        <v>220733.99851603078</v>
      </c>
      <c r="BE87" s="32">
        <v>240290.67860630515</v>
      </c>
      <c r="BF87" s="70">
        <f>(BC87-BB87)/ABS(BB87)</f>
        <v>7.943987329387342E-2</v>
      </c>
      <c r="BG87" s="71">
        <f>IF(AS87="…","…",(BC87/AS87)^(1/10)-1)</f>
        <v>1.500387454881591E-2</v>
      </c>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row>
    <row r="88" spans="1:89" ht="18" hidden="1" customHeight="1" outlineLevel="1" collapsed="1">
      <c r="A88" s="91" t="s">
        <v>80</v>
      </c>
      <c r="B88" s="92"/>
      <c r="C88" s="91" t="s">
        <v>81</v>
      </c>
      <c r="D88" s="92"/>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67"/>
      <c r="BG88" s="68"/>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row>
    <row r="89" spans="1:89" ht="12.75" hidden="1" outlineLevel="1">
      <c r="A89" s="93" t="s">
        <v>13</v>
      </c>
      <c r="B89" s="94"/>
      <c r="C89" s="93" t="s">
        <v>0</v>
      </c>
      <c r="D89" s="94"/>
      <c r="E89" s="4">
        <v>3331</v>
      </c>
      <c r="F89" s="4" t="s">
        <v>25</v>
      </c>
      <c r="G89" s="4" t="s">
        <v>25</v>
      </c>
      <c r="H89" s="4" t="s">
        <v>25</v>
      </c>
      <c r="I89" s="4" t="s">
        <v>25</v>
      </c>
      <c r="J89" s="4" t="s">
        <v>25</v>
      </c>
      <c r="K89" s="4" t="s">
        <v>25</v>
      </c>
      <c r="L89" s="4" t="s">
        <v>25</v>
      </c>
      <c r="M89" s="4">
        <v>3080</v>
      </c>
      <c r="N89" s="4" t="s">
        <v>25</v>
      </c>
      <c r="O89" s="4" t="s">
        <v>25</v>
      </c>
      <c r="P89" s="4" t="s">
        <v>25</v>
      </c>
      <c r="Q89" s="4" t="s">
        <v>25</v>
      </c>
      <c r="R89" s="4" t="s">
        <v>25</v>
      </c>
      <c r="S89" s="4" t="s">
        <v>25</v>
      </c>
      <c r="T89" s="4" t="s">
        <v>25</v>
      </c>
      <c r="U89" s="4" t="s">
        <v>25</v>
      </c>
      <c r="V89" s="4" t="s">
        <v>25</v>
      </c>
      <c r="W89" s="4" t="s">
        <v>25</v>
      </c>
      <c r="X89" s="4" t="s">
        <v>25</v>
      </c>
      <c r="Y89" s="4" t="s">
        <v>25</v>
      </c>
      <c r="Z89" s="4" t="s">
        <v>25</v>
      </c>
      <c r="AA89" s="4" t="s">
        <v>25</v>
      </c>
      <c r="AB89" s="4" t="s">
        <v>25</v>
      </c>
      <c r="AC89" s="4" t="s">
        <v>25</v>
      </c>
      <c r="AD89" s="4" t="s">
        <v>25</v>
      </c>
      <c r="AE89" s="4" t="s">
        <v>25</v>
      </c>
      <c r="AF89" s="4" t="s">
        <v>25</v>
      </c>
      <c r="AG89" s="4" t="s">
        <v>25</v>
      </c>
      <c r="AH89" s="4" t="s">
        <v>25</v>
      </c>
      <c r="AI89" s="4" t="s">
        <v>25</v>
      </c>
      <c r="AJ89" s="4" t="s">
        <v>25</v>
      </c>
      <c r="AK89" s="4" t="s">
        <v>25</v>
      </c>
      <c r="AL89" s="4" t="s">
        <v>25</v>
      </c>
      <c r="AM89" s="4" t="s">
        <v>25</v>
      </c>
      <c r="AN89" s="4" t="s">
        <v>25</v>
      </c>
      <c r="AO89" s="4" t="s">
        <v>25</v>
      </c>
      <c r="AP89" s="4" t="s">
        <v>25</v>
      </c>
      <c r="AQ89" s="4" t="s">
        <v>25</v>
      </c>
      <c r="AR89" s="4" t="s">
        <v>25</v>
      </c>
      <c r="AS89" s="4">
        <v>5713</v>
      </c>
      <c r="AT89" s="4">
        <v>5722</v>
      </c>
      <c r="AU89" s="4">
        <v>5684</v>
      </c>
      <c r="AV89" s="4">
        <v>4550</v>
      </c>
      <c r="AW89" s="4">
        <v>4779</v>
      </c>
      <c r="AX89" s="4">
        <v>5230</v>
      </c>
      <c r="AY89" s="4">
        <v>5254</v>
      </c>
      <c r="AZ89" s="4">
        <v>5462</v>
      </c>
      <c r="BA89" s="4">
        <v>5723</v>
      </c>
      <c r="BB89" s="4">
        <v>5237</v>
      </c>
      <c r="BC89" s="4">
        <v>5119</v>
      </c>
      <c r="BD89" s="4">
        <v>6007</v>
      </c>
      <c r="BE89" s="4">
        <v>5942</v>
      </c>
      <c r="BF89" s="69">
        <f>(BC89-BB89)/ABS(BB89)</f>
        <v>-2.2531983960282605E-2</v>
      </c>
      <c r="BG89" s="64">
        <f>IF(AS89="…","…",(BC89/AS89)^(1/10)-1)</f>
        <v>-1.0918473238638371E-2</v>
      </c>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row>
    <row r="90" spans="1:89" ht="25.5" hidden="1" outlineLevel="1">
      <c r="A90" s="42" t="s">
        <v>59</v>
      </c>
      <c r="B90" s="5" t="s">
        <v>17</v>
      </c>
      <c r="C90" s="42" t="s">
        <v>56</v>
      </c>
      <c r="D90" s="5" t="s">
        <v>18</v>
      </c>
      <c r="E90" s="4">
        <v>47.4</v>
      </c>
      <c r="F90" s="4" t="s">
        <v>25</v>
      </c>
      <c r="G90" s="4" t="s">
        <v>25</v>
      </c>
      <c r="H90" s="4" t="s">
        <v>25</v>
      </c>
      <c r="I90" s="4" t="s">
        <v>25</v>
      </c>
      <c r="J90" s="4" t="s">
        <v>25</v>
      </c>
      <c r="K90" s="4" t="s">
        <v>25</v>
      </c>
      <c r="L90" s="4" t="s">
        <v>25</v>
      </c>
      <c r="M90" s="4">
        <v>112.986</v>
      </c>
      <c r="N90" s="4" t="s">
        <v>25</v>
      </c>
      <c r="O90" s="4" t="s">
        <v>25</v>
      </c>
      <c r="P90" s="4" t="s">
        <v>25</v>
      </c>
      <c r="Q90" s="4" t="s">
        <v>25</v>
      </c>
      <c r="R90" s="4" t="s">
        <v>25</v>
      </c>
      <c r="S90" s="4" t="s">
        <v>25</v>
      </c>
      <c r="T90" s="4" t="s">
        <v>25</v>
      </c>
      <c r="U90" s="4" t="s">
        <v>25</v>
      </c>
      <c r="V90" s="4" t="s">
        <v>25</v>
      </c>
      <c r="W90" s="4" t="s">
        <v>25</v>
      </c>
      <c r="X90" s="4" t="s">
        <v>25</v>
      </c>
      <c r="Y90" s="4" t="s">
        <v>25</v>
      </c>
      <c r="Z90" s="4" t="s">
        <v>25</v>
      </c>
      <c r="AA90" s="4" t="s">
        <v>25</v>
      </c>
      <c r="AB90" s="4" t="s">
        <v>25</v>
      </c>
      <c r="AC90" s="4" t="s">
        <v>25</v>
      </c>
      <c r="AD90" s="4" t="s">
        <v>25</v>
      </c>
      <c r="AE90" s="4" t="s">
        <v>25</v>
      </c>
      <c r="AF90" s="4" t="s">
        <v>25</v>
      </c>
      <c r="AG90" s="4" t="s">
        <v>25</v>
      </c>
      <c r="AH90" s="4" t="s">
        <v>25</v>
      </c>
      <c r="AI90" s="4" t="s">
        <v>25</v>
      </c>
      <c r="AJ90" s="4" t="s">
        <v>25</v>
      </c>
      <c r="AK90" s="4" t="s">
        <v>25</v>
      </c>
      <c r="AL90" s="4" t="s">
        <v>25</v>
      </c>
      <c r="AM90" s="4" t="s">
        <v>25</v>
      </c>
      <c r="AN90" s="4" t="s">
        <v>25</v>
      </c>
      <c r="AO90" s="4" t="s">
        <v>25</v>
      </c>
      <c r="AP90" s="4" t="s">
        <v>25</v>
      </c>
      <c r="AQ90" s="4" t="s">
        <v>25</v>
      </c>
      <c r="AR90" s="4" t="s">
        <v>25</v>
      </c>
      <c r="AS90" s="4">
        <v>590.27200000000005</v>
      </c>
      <c r="AT90" s="4">
        <v>588.399</v>
      </c>
      <c r="AU90" s="4">
        <v>656.91300000000001</v>
      </c>
      <c r="AV90" s="4">
        <v>618.822</v>
      </c>
      <c r="AW90" s="4">
        <v>720.62400000000002</v>
      </c>
      <c r="AX90" s="4">
        <v>739.73699999999997</v>
      </c>
      <c r="AY90" s="4">
        <v>737.38300000000004</v>
      </c>
      <c r="AZ90" s="4">
        <v>800.78</v>
      </c>
      <c r="BA90" s="4">
        <v>853.78899999999999</v>
      </c>
      <c r="BB90" s="4">
        <v>879.447</v>
      </c>
      <c r="BC90" s="4">
        <v>943.59199999999998</v>
      </c>
      <c r="BD90" s="4">
        <v>1002.1469999999999</v>
      </c>
      <c r="BE90" s="4">
        <v>1097.9089999999999</v>
      </c>
      <c r="BF90" s="69">
        <f>(BC90-BB90)/ABS(BB90)</f>
        <v>7.2937880281586015E-2</v>
      </c>
      <c r="BG90" s="64">
        <f>IF(AS90="…","…",(BC90/AS90)^(1/10)-1)</f>
        <v>4.8028774568820154E-2</v>
      </c>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row>
    <row r="91" spans="1:89" ht="13.5" hidden="1" outlineLevel="1" thickBot="1">
      <c r="A91" s="21" t="s">
        <v>58</v>
      </c>
      <c r="B91" s="31" t="s">
        <v>14</v>
      </c>
      <c r="C91" s="21" t="s">
        <v>64</v>
      </c>
      <c r="D91" s="31" t="s">
        <v>60</v>
      </c>
      <c r="E91" s="32">
        <v>14229.960972680876</v>
      </c>
      <c r="F91" s="32" t="s">
        <v>25</v>
      </c>
      <c r="G91" s="32" t="s">
        <v>25</v>
      </c>
      <c r="H91" s="32" t="s">
        <v>25</v>
      </c>
      <c r="I91" s="32" t="s">
        <v>25</v>
      </c>
      <c r="J91" s="32" t="s">
        <v>25</v>
      </c>
      <c r="K91" s="32" t="s">
        <v>25</v>
      </c>
      <c r="L91" s="32" t="s">
        <v>25</v>
      </c>
      <c r="M91" s="32">
        <v>36683.766233766233</v>
      </c>
      <c r="N91" s="32" t="s">
        <v>25</v>
      </c>
      <c r="O91" s="32" t="s">
        <v>25</v>
      </c>
      <c r="P91" s="32" t="s">
        <v>25</v>
      </c>
      <c r="Q91" s="32" t="s">
        <v>25</v>
      </c>
      <c r="R91" s="32" t="s">
        <v>25</v>
      </c>
      <c r="S91" s="32" t="s">
        <v>25</v>
      </c>
      <c r="T91" s="32" t="s">
        <v>25</v>
      </c>
      <c r="U91" s="32" t="s">
        <v>25</v>
      </c>
      <c r="V91" s="32" t="s">
        <v>25</v>
      </c>
      <c r="W91" s="32" t="s">
        <v>25</v>
      </c>
      <c r="X91" s="32" t="s">
        <v>25</v>
      </c>
      <c r="Y91" s="32" t="s">
        <v>25</v>
      </c>
      <c r="Z91" s="32" t="s">
        <v>25</v>
      </c>
      <c r="AA91" s="32" t="s">
        <v>25</v>
      </c>
      <c r="AB91" s="32" t="s">
        <v>25</v>
      </c>
      <c r="AC91" s="32" t="s">
        <v>25</v>
      </c>
      <c r="AD91" s="32" t="s">
        <v>25</v>
      </c>
      <c r="AE91" s="32" t="s">
        <v>25</v>
      </c>
      <c r="AF91" s="32" t="s">
        <v>25</v>
      </c>
      <c r="AG91" s="32" t="s">
        <v>25</v>
      </c>
      <c r="AH91" s="32" t="s">
        <v>25</v>
      </c>
      <c r="AI91" s="32" t="s">
        <v>25</v>
      </c>
      <c r="AJ91" s="32" t="s">
        <v>25</v>
      </c>
      <c r="AK91" s="32" t="s">
        <v>25</v>
      </c>
      <c r="AL91" s="32" t="s">
        <v>25</v>
      </c>
      <c r="AM91" s="32" t="s">
        <v>25</v>
      </c>
      <c r="AN91" s="32" t="s">
        <v>25</v>
      </c>
      <c r="AO91" s="32" t="s">
        <v>25</v>
      </c>
      <c r="AP91" s="32" t="s">
        <v>25</v>
      </c>
      <c r="AQ91" s="32" t="s">
        <v>25</v>
      </c>
      <c r="AR91" s="32" t="s">
        <v>25</v>
      </c>
      <c r="AS91" s="32">
        <v>103320.8471906179</v>
      </c>
      <c r="AT91" s="32">
        <v>102831.00314575323</v>
      </c>
      <c r="AU91" s="32">
        <v>115572.30823363829</v>
      </c>
      <c r="AV91" s="32">
        <v>136004.83516483515</v>
      </c>
      <c r="AW91" s="32">
        <v>150789.7049591965</v>
      </c>
      <c r="AX91" s="32">
        <v>141441.10898661567</v>
      </c>
      <c r="AY91" s="32">
        <v>140346.9737342977</v>
      </c>
      <c r="AZ91" s="32">
        <v>146609.30062248258</v>
      </c>
      <c r="BA91" s="32">
        <v>149185.56701030929</v>
      </c>
      <c r="BB91" s="32">
        <v>167929.53981286995</v>
      </c>
      <c r="BC91" s="32">
        <v>184331.31470990428</v>
      </c>
      <c r="BD91" s="32">
        <v>166829.86515731647</v>
      </c>
      <c r="BE91" s="32">
        <v>184770.95254123188</v>
      </c>
      <c r="BF91" s="70">
        <f>(BC91-BB91)/ABS(BB91)</f>
        <v>9.7670576095852099E-2</v>
      </c>
      <c r="BG91" s="71">
        <f>IF(AS91="…","…",(BC91/AS91)^(1/10)-1)</f>
        <v>5.9597966610977826E-2</v>
      </c>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row>
    <row r="92" spans="1:89" ht="12.75" collapsed="1">
      <c r="A92" s="15"/>
      <c r="B92" s="16"/>
      <c r="C92" s="15"/>
      <c r="D92" s="16"/>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row>
    <row r="93" spans="1:89" ht="12.75">
      <c r="A93" s="15"/>
      <c r="B93" s="16"/>
      <c r="C93" s="15"/>
      <c r="D93" s="16"/>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17"/>
      <c r="AH93" s="17"/>
      <c r="AI93" s="17"/>
      <c r="AJ93" s="17"/>
      <c r="AK93" s="17"/>
      <c r="AL93" s="17"/>
      <c r="AM93" s="17"/>
      <c r="AN93" s="17"/>
      <c r="AO93" s="17"/>
      <c r="AP93" s="17"/>
      <c r="AQ93" s="17"/>
      <c r="AR93" s="17"/>
      <c r="AS93" s="17"/>
      <c r="AT93" s="17"/>
      <c r="AU93" s="17"/>
      <c r="AV93" s="17"/>
      <c r="AW93" s="17"/>
      <c r="AX93" s="17"/>
      <c r="AY93" s="17"/>
      <c r="AZ93" s="17"/>
      <c r="BA93" s="17"/>
      <c r="BB93" s="17"/>
      <c r="BC93" s="34"/>
      <c r="BD93" s="17"/>
      <c r="BE93" s="34"/>
      <c r="BF93" s="17"/>
      <c r="BG93" s="17"/>
    </row>
    <row r="94" spans="1:89" ht="12.75">
      <c r="A94" s="15"/>
      <c r="B94" s="16"/>
      <c r="C94" s="15"/>
      <c r="D94" s="16"/>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17"/>
      <c r="AH94" s="17"/>
      <c r="AI94" s="17"/>
      <c r="AJ94" s="17"/>
      <c r="AK94" s="17"/>
      <c r="AL94" s="17"/>
      <c r="AM94" s="17"/>
      <c r="AN94" s="17"/>
      <c r="AO94" s="17"/>
      <c r="AP94" s="17"/>
      <c r="AQ94" s="17"/>
      <c r="AR94" s="17"/>
      <c r="AS94" s="17"/>
      <c r="AT94" s="17"/>
      <c r="AU94" s="17"/>
      <c r="AV94" s="17"/>
      <c r="AW94" s="17"/>
      <c r="AX94" s="17"/>
      <c r="AY94" s="17"/>
      <c r="AZ94" s="17"/>
      <c r="BA94" s="17"/>
      <c r="BB94" s="17"/>
      <c r="BC94" s="35"/>
      <c r="BD94" s="17"/>
      <c r="BE94" s="35"/>
      <c r="BF94" s="17"/>
      <c r="BG94" s="17"/>
    </row>
    <row r="95" spans="1:89" ht="12.75">
      <c r="A95" s="15"/>
      <c r="B95" s="16"/>
      <c r="C95" s="15"/>
      <c r="D95" s="16"/>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35"/>
      <c r="BF95" s="17"/>
      <c r="BG95" s="17"/>
    </row>
    <row r="96" spans="1:89" ht="12.75">
      <c r="A96" s="15"/>
      <c r="B96" s="16"/>
      <c r="C96" s="15"/>
      <c r="D96" s="16"/>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ht="12.75">
      <c r="A97" s="15"/>
      <c r="B97" s="16"/>
      <c r="C97" s="15"/>
      <c r="D97" s="16"/>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row>
    <row r="98" spans="1:59" ht="12.75">
      <c r="A98" s="15"/>
      <c r="B98" s="16"/>
      <c r="C98" s="15"/>
      <c r="D98" s="16"/>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row>
    <row r="99" spans="1:59" ht="12.75">
      <c r="A99" s="15"/>
      <c r="B99" s="16"/>
      <c r="C99" s="15"/>
      <c r="D99" s="16"/>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row>
    <row r="100" spans="1:59" ht="12.75">
      <c r="A100" s="15"/>
      <c r="B100" s="16"/>
      <c r="C100" s="15"/>
      <c r="D100" s="16"/>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row>
    <row r="101" spans="1:59" ht="12.75">
      <c r="A101" s="15"/>
      <c r="B101" s="16"/>
      <c r="C101" s="15"/>
      <c r="D101" s="16"/>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row>
    <row r="102" spans="1:59" ht="12.75">
      <c r="A102" s="15"/>
      <c r="B102" s="16"/>
      <c r="C102" s="15"/>
      <c r="D102" s="16"/>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row>
    <row r="103" spans="1:59" ht="12.75">
      <c r="A103" s="15"/>
      <c r="B103" s="16"/>
      <c r="C103" s="15"/>
      <c r="D103" s="16"/>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row>
    <row r="104" spans="1:59" ht="12.75">
      <c r="A104" s="15"/>
      <c r="B104" s="16"/>
      <c r="C104" s="15"/>
      <c r="D104" s="16"/>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row>
    <row r="105" spans="1:59" ht="12.75">
      <c r="A105" s="2"/>
      <c r="B105" s="2"/>
      <c r="C105" s="2"/>
      <c r="D105" s="2"/>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row>
    <row r="106" spans="1:59" ht="12.75">
      <c r="A106" s="2"/>
      <c r="B106" s="2"/>
      <c r="C106" s="2"/>
      <c r="D106" s="2"/>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row>
    <row r="107" spans="1:59" ht="12.75">
      <c r="A107" s="2"/>
      <c r="B107" s="2"/>
      <c r="C107" s="2"/>
      <c r="D107" s="2"/>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row>
    <row r="108" spans="1:59" ht="12.75">
      <c r="A108" s="2"/>
      <c r="B108" s="2"/>
      <c r="C108" s="2"/>
      <c r="D108" s="2"/>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row>
    <row r="109" spans="1:59" ht="12.75">
      <c r="A109" s="2"/>
      <c r="B109" s="2"/>
      <c r="C109" s="2"/>
      <c r="D109" s="2"/>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row>
    <row r="110" spans="1:59" ht="12.75">
      <c r="A110" s="2"/>
      <c r="B110" s="2"/>
      <c r="C110" s="2"/>
      <c r="D110" s="2"/>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row>
    <row r="111" spans="1:59" ht="12.75">
      <c r="A111" s="2"/>
      <c r="B111" s="2"/>
      <c r="C111" s="2"/>
      <c r="D111" s="2"/>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row>
    <row r="112" spans="1:59" ht="12.75">
      <c r="A112" s="2"/>
      <c r="B112" s="2"/>
      <c r="C112" s="2"/>
      <c r="D112" s="2"/>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row>
    <row r="113" spans="1:59" ht="12.75">
      <c r="A113" s="2"/>
      <c r="B113" s="2"/>
      <c r="C113" s="2"/>
      <c r="D113" s="2"/>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row>
    <row r="114" spans="1:59" ht="12.75">
      <c r="A114" s="2"/>
      <c r="B114" s="2"/>
      <c r="C114" s="2"/>
      <c r="D114" s="2"/>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row>
    <row r="115" spans="1:59" ht="12.75">
      <c r="A115" s="2"/>
      <c r="B115" s="2"/>
      <c r="C115" s="2"/>
      <c r="D115" s="2"/>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row>
    <row r="116" spans="1:59" ht="12.75">
      <c r="A116" s="2"/>
      <c r="B116" s="2"/>
      <c r="C116" s="2"/>
      <c r="D116" s="2"/>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row>
    <row r="117" spans="1:59" ht="12.75">
      <c r="A117" s="2"/>
      <c r="B117" s="2"/>
      <c r="C117" s="2"/>
      <c r="D117" s="2"/>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row>
    <row r="118" spans="1:59" ht="12.75">
      <c r="A118" s="2"/>
      <c r="B118" s="2"/>
      <c r="C118" s="2"/>
      <c r="D118" s="2"/>
    </row>
    <row r="119" spans="1:59" s="72" customFormat="1"/>
    <row r="120" spans="1:59" s="72" customFormat="1"/>
    <row r="121" spans="1:59" s="72" customFormat="1"/>
    <row r="122" spans="1:59" s="72" customFormat="1"/>
    <row r="123" spans="1:59" s="72" customFormat="1"/>
    <row r="124" spans="1:59" s="72" customFormat="1"/>
    <row r="125" spans="1:59" s="72" customFormat="1"/>
    <row r="126" spans="1:59" s="72" customFormat="1"/>
    <row r="127" spans="1:59" s="72" customFormat="1"/>
    <row r="128" spans="1:59" s="72" customFormat="1"/>
    <row r="129" s="72" customFormat="1"/>
    <row r="130" s="72" customFormat="1"/>
    <row r="131" s="72" customFormat="1"/>
    <row r="132" s="72" customFormat="1"/>
    <row r="133" s="72" customFormat="1"/>
    <row r="134" s="72" customFormat="1"/>
    <row r="135" s="72" customFormat="1"/>
    <row r="136" s="72" customFormat="1"/>
    <row r="137" s="72" customFormat="1"/>
    <row r="138" s="72" customFormat="1"/>
    <row r="139" s="72" customFormat="1"/>
    <row r="140" s="72" customFormat="1"/>
    <row r="141" s="72" customFormat="1"/>
    <row r="142" s="72" customFormat="1"/>
    <row r="143" s="72" customFormat="1"/>
    <row r="144" s="72" customFormat="1"/>
    <row r="145" s="72" customFormat="1"/>
    <row r="146" s="72" customFormat="1"/>
    <row r="147" s="72" customFormat="1"/>
    <row r="148" s="72" customFormat="1"/>
    <row r="149" s="72" customFormat="1"/>
    <row r="150" s="72" customFormat="1"/>
    <row r="151" s="72" customFormat="1"/>
    <row r="152" s="72" customFormat="1"/>
    <row r="153" s="72" customFormat="1"/>
    <row r="154" s="72" customFormat="1"/>
    <row r="155" s="72" customFormat="1"/>
    <row r="156" s="72" customFormat="1"/>
    <row r="157" s="72" customFormat="1"/>
    <row r="158" s="72" customFormat="1"/>
    <row r="159" s="72" customFormat="1"/>
    <row r="160" s="72" customFormat="1"/>
    <row r="161" s="72" customFormat="1"/>
    <row r="162" s="72" customFormat="1"/>
    <row r="163" s="72" customFormat="1"/>
    <row r="164" s="72" customFormat="1"/>
    <row r="165" s="72" customFormat="1"/>
    <row r="166" s="72" customFormat="1"/>
    <row r="167" s="72" customFormat="1"/>
    <row r="168" s="72" customFormat="1"/>
    <row r="169" s="72" customFormat="1"/>
    <row r="170" s="72" customFormat="1"/>
    <row r="171" s="72" customFormat="1"/>
    <row r="172" s="72" customFormat="1"/>
    <row r="173" s="72" customFormat="1"/>
    <row r="174" s="72" customFormat="1"/>
    <row r="175" s="72" customFormat="1"/>
    <row r="176" s="72" customFormat="1"/>
    <row r="177" s="72" customFormat="1"/>
    <row r="178" s="72" customFormat="1"/>
    <row r="179" s="72" customFormat="1"/>
    <row r="180" s="72" customFormat="1"/>
    <row r="181" s="72" customFormat="1"/>
    <row r="182" s="72" customFormat="1"/>
    <row r="183" s="72" customFormat="1"/>
    <row r="184" s="72" customFormat="1"/>
    <row r="185" s="72" customFormat="1"/>
    <row r="186" s="72" customFormat="1"/>
  </sheetData>
  <mergeCells count="42">
    <mergeCell ref="A81:B81"/>
    <mergeCell ref="C81:D81"/>
    <mergeCell ref="A85:B85"/>
    <mergeCell ref="C85:D85"/>
    <mergeCell ref="A89:B89"/>
    <mergeCell ref="C89:D89"/>
    <mergeCell ref="A84:B84"/>
    <mergeCell ref="C84:D84"/>
    <mergeCell ref="A88:B88"/>
    <mergeCell ref="C88:D88"/>
    <mergeCell ref="A80:B80"/>
    <mergeCell ref="C80:D80"/>
    <mergeCell ref="A61:B61"/>
    <mergeCell ref="A64:B64"/>
    <mergeCell ref="C64:D64"/>
    <mergeCell ref="C44:D44"/>
    <mergeCell ref="C45:D45"/>
    <mergeCell ref="A44:B44"/>
    <mergeCell ref="A45:B45"/>
    <mergeCell ref="A65:B65"/>
    <mergeCell ref="C65:D65"/>
    <mergeCell ref="C61:D61"/>
    <mergeCell ref="C48:D48"/>
    <mergeCell ref="A49:B49"/>
    <mergeCell ref="C49:D49"/>
    <mergeCell ref="C60:D60"/>
    <mergeCell ref="A60:B60"/>
    <mergeCell ref="C56:D56"/>
    <mergeCell ref="C57:D57"/>
    <mergeCell ref="C52:D52"/>
    <mergeCell ref="C53:D53"/>
    <mergeCell ref="A1:B1"/>
    <mergeCell ref="C1:D1"/>
    <mergeCell ref="A3:B3"/>
    <mergeCell ref="C3:D3"/>
    <mergeCell ref="C4:D4"/>
    <mergeCell ref="A4:B4"/>
    <mergeCell ref="A52:B52"/>
    <mergeCell ref="A53:B53"/>
    <mergeCell ref="A48:B48"/>
    <mergeCell ref="A56:B56"/>
    <mergeCell ref="A57:B57"/>
  </mergeCells>
  <phoneticPr fontId="28" type="noConversion"/>
  <pageMargins left="0.23622047244094491" right="0.23622047244094491" top="0.78740157480314965" bottom="0.47244094488188981" header="0.31496062992125984" footer="0.31496062992125984"/>
  <pageSetup paperSize="9" scale="73" fitToWidth="2" fitToHeight="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BV_PP_3.1_3.2</vt:lpstr>
      <vt:lpstr>BV_PP_3.3</vt:lpstr>
      <vt:lpstr>BV_PP_3.1_3.2!Druckbereich</vt:lpstr>
      <vt:lpstr>BV_PP_3.3!Druckbereich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Haas Sybille BSV</cp:lastModifiedBy>
  <cp:lastPrinted>2019-07-25T07:14:02Z</cp:lastPrinted>
  <dcterms:created xsi:type="dcterms:W3CDTF">2012-01-24T12:55:29Z</dcterms:created>
  <dcterms:modified xsi:type="dcterms:W3CDTF">2024-11-26T08:58:16Z</dcterms:modified>
</cp:coreProperties>
</file>