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4 fertige Tabellen\bv\"/>
    </mc:Choice>
  </mc:AlternateContent>
  <xr:revisionPtr revIDLastSave="0" documentId="13_ncr:1_{365F3221-0F01-4C8F-9C04-E8E1B6F40A0B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BV_PP_4" sheetId="2" r:id="rId1"/>
    <sheet name="BV_PP_FZ" sheetId="3" r:id="rId2"/>
    <sheet name="BV_PP_WEF" sheetId="4" r:id="rId3"/>
  </sheets>
  <definedNames>
    <definedName name="_xlnm.Print_Area" localSheetId="0">BV_PP_4!$A$1:$AG$47</definedName>
    <definedName name="_xlnm.Print_Area" localSheetId="1">BV_PP_FZ!$A$1:$AK$12</definedName>
    <definedName name="_xlnm.Print_Area" localSheetId="2">BV_PP_WEF!$A$1:$AI$17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96" i="2" l="1"/>
  <c r="U96" i="2"/>
  <c r="N96" i="2"/>
  <c r="M96" i="2"/>
  <c r="C96" i="2"/>
  <c r="H96" i="2"/>
  <c r="I96" i="2"/>
  <c r="J96" i="2"/>
  <c r="K96" i="2"/>
  <c r="L96" i="2"/>
  <c r="O96" i="2"/>
  <c r="P96" i="2"/>
  <c r="Q96" i="2"/>
  <c r="R96" i="2"/>
  <c r="S96" i="2"/>
  <c r="T96" i="2"/>
  <c r="W96" i="2"/>
  <c r="X96" i="2"/>
  <c r="Y96" i="2"/>
  <c r="Z96" i="2"/>
  <c r="AA96" i="2"/>
  <c r="G96" i="2" l="1"/>
  <c r="C6" i="4" l="1"/>
  <c r="D6" i="4"/>
  <c r="E6" i="4"/>
  <c r="F6" i="4"/>
  <c r="G6" i="4"/>
  <c r="AJ12" i="3" l="1"/>
  <c r="AJ9" i="3"/>
  <c r="AI8" i="4"/>
  <c r="AJ11" i="3"/>
  <c r="AI12" i="4"/>
  <c r="AJ8" i="3"/>
  <c r="H6" i="4"/>
  <c r="AI11" i="4"/>
  <c r="AJ5" i="3"/>
  <c r="AI9" i="4"/>
  <c r="AJ6" i="3"/>
  <c r="AI95" i="2"/>
  <c r="AI98" i="2"/>
  <c r="AH98" i="2" l="1"/>
  <c r="AG98" i="2"/>
  <c r="AH95" i="2"/>
  <c r="AG95" i="2"/>
  <c r="N98" i="2"/>
  <c r="O98" i="2"/>
  <c r="P98" i="2"/>
  <c r="Q98" i="2"/>
  <c r="R98" i="2"/>
  <c r="S98" i="2"/>
  <c r="T98" i="2"/>
  <c r="U98" i="2"/>
  <c r="V98" i="2"/>
  <c r="W98" i="2"/>
  <c r="X98" i="2"/>
  <c r="Y98" i="2"/>
  <c r="Z98" i="2"/>
  <c r="AA98" i="2"/>
  <c r="AB98" i="2"/>
  <c r="AC98" i="2"/>
  <c r="AD98" i="2"/>
  <c r="AE98" i="2"/>
  <c r="AF98" i="2"/>
  <c r="M98" i="2"/>
  <c r="D98" i="2"/>
  <c r="E98" i="2"/>
  <c r="F98" i="2"/>
  <c r="G98" i="2"/>
  <c r="H98" i="2"/>
  <c r="I98" i="2"/>
  <c r="J98" i="2"/>
  <c r="K98" i="2"/>
  <c r="L98" i="2"/>
  <c r="C98" i="2"/>
  <c r="AF95" i="2"/>
  <c r="AE95" i="2"/>
  <c r="G97" i="2"/>
  <c r="F97" i="2"/>
  <c r="E97" i="2"/>
  <c r="D97" i="2"/>
  <c r="C97" i="2"/>
  <c r="F96" i="2"/>
  <c r="E96" i="2"/>
  <c r="D96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G95" i="2"/>
  <c r="F95" i="2"/>
  <c r="E95" i="2"/>
  <c r="D95" i="2"/>
  <c r="C95" i="2"/>
  <c r="M94" i="2"/>
  <c r="C94" i="2"/>
  <c r="N94" i="2"/>
  <c r="D94" i="2"/>
  <c r="O94" i="2"/>
  <c r="E94" i="2"/>
  <c r="P94" i="2"/>
  <c r="F94" i="2"/>
  <c r="G94" i="2"/>
  <c r="K94" i="2"/>
  <c r="L94" i="2"/>
  <c r="J94" i="2"/>
  <c r="I94" i="2"/>
  <c r="H94" i="2"/>
  <c r="H95" i="2" l="1"/>
  <c r="AB94" i="2" l="1"/>
  <c r="AG94" i="2" l="1"/>
  <c r="W94" i="2"/>
  <c r="Q94" i="2" l="1"/>
  <c r="R94" i="2"/>
  <c r="S94" i="2" l="1"/>
  <c r="T94" i="2" l="1"/>
  <c r="U94" i="2" l="1"/>
  <c r="V94" i="2" l="1"/>
  <c r="AC94" i="2" l="1"/>
  <c r="X94" i="2"/>
  <c r="AD94" i="2" l="1"/>
  <c r="AH94" i="2"/>
  <c r="Y94" i="2"/>
  <c r="Z94" i="2" l="1"/>
  <c r="AI94" i="2"/>
  <c r="AE94" i="2"/>
  <c r="AF94" i="2" l="1"/>
  <c r="AA94" i="2"/>
  <c r="AB96" i="2" l="1"/>
  <c r="AC96" i="2"/>
  <c r="AH96" i="2"/>
  <c r="AG96" i="2"/>
  <c r="AF96" i="2"/>
  <c r="AD96" i="2"/>
  <c r="AI96" i="2" l="1"/>
  <c r="AE96" i="2"/>
  <c r="AH6" i="4" l="1"/>
  <c r="AI5" i="4" l="1"/>
  <c r="AJ3" i="3"/>
  <c r="AD95" i="2"/>
  <c r="C93" i="2"/>
  <c r="D93" i="2"/>
  <c r="E93" i="2"/>
  <c r="F93" i="2"/>
  <c r="G93" i="2"/>
  <c r="AA6" i="4"/>
  <c r="Z6" i="4"/>
  <c r="U6" i="4"/>
  <c r="T6" i="4"/>
  <c r="R6" i="4"/>
  <c r="Q6" i="4"/>
  <c r="P6" i="4"/>
  <c r="M6" i="4"/>
  <c r="AB6" i="4" l="1"/>
  <c r="AD6" i="4"/>
  <c r="AE6" i="4"/>
  <c r="J6" i="4"/>
  <c r="K6" i="4"/>
  <c r="S6" i="4"/>
  <c r="AI4" i="4"/>
  <c r="AG6" i="4"/>
  <c r="AI6" i="4" s="1"/>
  <c r="L6" i="4"/>
  <c r="N6" i="4"/>
  <c r="V6" i="4"/>
  <c r="O6" i="4"/>
  <c r="W6" i="4"/>
  <c r="AF6" i="4"/>
  <c r="X6" i="4"/>
  <c r="H93" i="2"/>
  <c r="H97" i="2"/>
  <c r="I6" i="4"/>
  <c r="Y6" i="4"/>
  <c r="AC6" i="4"/>
  <c r="I93" i="2" l="1"/>
  <c r="I97" i="2"/>
  <c r="J93" i="2" l="1"/>
  <c r="J97" i="2"/>
  <c r="L97" i="2" l="1"/>
  <c r="K93" i="2"/>
  <c r="K97" i="2"/>
  <c r="L93" i="2"/>
  <c r="M97" i="2" l="1"/>
  <c r="M93" i="2"/>
  <c r="N97" i="2" l="1"/>
  <c r="N93" i="2"/>
  <c r="O97" i="2" l="1"/>
  <c r="O93" i="2"/>
  <c r="P97" i="2" l="1"/>
  <c r="P93" i="2"/>
  <c r="Q97" i="2" l="1"/>
  <c r="Q93" i="2"/>
  <c r="R97" i="2" l="1"/>
  <c r="S97" i="2" l="1"/>
  <c r="T97" i="2" l="1"/>
  <c r="U97" i="2" l="1"/>
  <c r="V97" i="2" l="1"/>
  <c r="W97" i="2" l="1"/>
  <c r="W93" i="2"/>
  <c r="X97" i="2" l="1"/>
  <c r="Y97" i="2" l="1"/>
  <c r="Z97" i="2" l="1"/>
  <c r="AA97" i="2" l="1"/>
  <c r="R93" i="2" l="1"/>
  <c r="AB93" i="2"/>
  <c r="AB97" i="2"/>
  <c r="S93" i="2" l="1"/>
  <c r="AC97" i="2"/>
  <c r="AD97" i="2" l="1"/>
  <c r="T93" i="2"/>
  <c r="AE97" i="2" l="1"/>
  <c r="U93" i="2"/>
  <c r="AF97" i="2" l="1"/>
  <c r="V93" i="2"/>
  <c r="X93" i="2" l="1"/>
  <c r="AG93" i="2"/>
  <c r="AG97" i="2"/>
  <c r="AC93" i="2"/>
  <c r="Y93" i="2" l="1"/>
  <c r="AD93" i="2"/>
  <c r="AH93" i="2"/>
  <c r="AH97" i="2"/>
  <c r="Z93" i="2" l="1"/>
  <c r="AI93" i="2"/>
  <c r="AI97" i="2"/>
  <c r="AE93" i="2"/>
  <c r="AA93" i="2" l="1"/>
  <c r="AF93" i="2"/>
</calcChain>
</file>

<file path=xl/sharedStrings.xml><?xml version="1.0" encoding="utf-8"?>
<sst xmlns="http://schemas.openxmlformats.org/spreadsheetml/2006/main" count="359" uniqueCount="106">
  <si>
    <t>1991</t>
  </si>
  <si>
    <t>1995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</si>
  <si>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</si>
  <si>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</si>
  <si>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</si>
  <si>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</si>
  <si>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</si>
  <si>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</si>
  <si>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</si>
  <si>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</si>
  <si>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</si>
  <si>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</si>
  <si>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r>
      <t>1990</t>
    </r>
    <r>
      <rPr>
        <b/>
        <vertAlign val="superscript"/>
        <sz val="10"/>
        <rFont val="Arial"/>
        <family val="2"/>
      </rPr>
      <t>1</t>
    </r>
  </si>
  <si>
    <t>2011</t>
  </si>
  <si>
    <t>2012</t>
  </si>
  <si>
    <t>2013</t>
  </si>
  <si>
    <t>2014</t>
  </si>
  <si>
    <t>1990</t>
  </si>
  <si>
    <t>1992</t>
  </si>
  <si>
    <t>1993</t>
  </si>
  <si>
    <t>1994</t>
  </si>
  <si>
    <t>2015</t>
  </si>
  <si>
    <t>Kapital auf Freizügigkeitskonten</t>
  </si>
  <si>
    <t>Kapital bei Privatversicherern</t>
  </si>
  <si>
    <t>Kapital für Wohneigentumsförderung WEF</t>
  </si>
  <si>
    <t>2016</t>
  </si>
  <si>
    <t>Comptes de libre passage</t>
  </si>
  <si>
    <t>Capital total PP</t>
  </si>
  <si>
    <t>Gesamtkapital BV</t>
  </si>
  <si>
    <t>Capital auprès des assureurs</t>
  </si>
  <si>
    <t>Encouragement à la propriété du logement</t>
  </si>
  <si>
    <t>2017</t>
  </si>
  <si>
    <t>1996</t>
  </si>
  <si>
    <t>1997</t>
  </si>
  <si>
    <t>1998</t>
  </si>
  <si>
    <t>1999</t>
  </si>
  <si>
    <t>2000</t>
  </si>
  <si>
    <r>
      <t>BV-Kapital</t>
    </r>
    <r>
      <rPr>
        <sz val="8"/>
        <rFont val="Arial"/>
        <family val="2"/>
      </rPr>
      <t>, GRSV (Pensionskassen)</t>
    </r>
  </si>
  <si>
    <r>
      <t>Capital PP</t>
    </r>
    <r>
      <rPr>
        <sz val="8"/>
        <rFont val="Arial"/>
        <family val="2"/>
      </rPr>
      <t>, CGAS (caisses de pensions)</t>
    </r>
  </si>
  <si>
    <t>2018</t>
  </si>
  <si>
    <t>2019</t>
  </si>
  <si>
    <t>2020</t>
  </si>
  <si>
    <r>
      <t>Kapital bei Privatversicherern</t>
    </r>
    <r>
      <rPr>
        <vertAlign val="superscript"/>
        <sz val="10"/>
        <rFont val="Arial"/>
        <family val="2"/>
      </rPr>
      <t>1,2</t>
    </r>
  </si>
  <si>
    <r>
      <t>Capital auprès des assureurs</t>
    </r>
    <r>
      <rPr>
        <vertAlign val="superscript"/>
        <sz val="10"/>
        <rFont val="Arial"/>
        <family val="2"/>
      </rPr>
      <t>1,2</t>
    </r>
  </si>
  <si>
    <t>Sicherheitsfonds BVG</t>
  </si>
  <si>
    <t>Fonds de garantie LPP</t>
  </si>
  <si>
    <t>2021</t>
  </si>
  <si>
    <t>BV 4.1
Gesamtkapital</t>
  </si>
  <si>
    <t>PP 4.1
Capital total</t>
  </si>
  <si>
    <t>BV 4.2
Entwicklung des Gesamtkapital</t>
  </si>
  <si>
    <t>PP 4.2
Evolution du capital total</t>
  </si>
  <si>
    <t>2022</t>
  </si>
  <si>
    <t>Anzahl</t>
  </si>
  <si>
    <t>Nombre de comptes</t>
  </si>
  <si>
    <t>Summe, in Mio. Franken</t>
  </si>
  <si>
    <t>Somme, en millions de francs</t>
  </si>
  <si>
    <t>Freizügigkeitskonten bei der Auffangeinrichtung BVG</t>
  </si>
  <si>
    <t>Comptes de libre passage auprès de l’Institution supplétive LPP</t>
  </si>
  <si>
    <t>Freizügigkeitspolicen bei Versicherungen</t>
  </si>
  <si>
    <t>Polices de libre passage auprès d’assurances</t>
  </si>
  <si>
    <t>Freizügigkeitskonten bei Banken</t>
  </si>
  <si>
    <t>Comptes de libre passage auprès de banques</t>
  </si>
  <si>
    <r>
      <t>Freizügigkeitsgelder Total</t>
    </r>
    <r>
      <rPr>
        <sz val="9"/>
        <rFont val="Arial"/>
        <family val="2"/>
      </rPr>
      <t>, in Mio. Franken</t>
    </r>
  </si>
  <si>
    <r>
      <t>Avoirs de libre passage Total</t>
    </r>
    <r>
      <rPr>
        <sz val="8"/>
        <rFont val="Arial"/>
        <family val="2"/>
      </rPr>
      <t>, en millions de francs</t>
    </r>
  </si>
  <si>
    <t>Rückzahlungen</t>
  </si>
  <si>
    <t>Remboursements</t>
  </si>
  <si>
    <t>Vorbezüge</t>
  </si>
  <si>
    <t>Anticipations</t>
  </si>
  <si>
    <r>
      <t>Durchschnittsbeträge pro Person,</t>
    </r>
    <r>
      <rPr>
        <sz val="8"/>
        <rFont val="Arial"/>
        <family val="2"/>
      </rPr>
      <t xml:space="preserve"> bis 2014 pro Bezug/Rückzahlung, in Franken</t>
    </r>
  </si>
  <si>
    <r>
      <t>Montants moyens par personne,</t>
    </r>
    <r>
      <rPr>
        <sz val="8"/>
        <rFont val="Arial"/>
        <family val="2"/>
      </rPr>
      <t xml:space="preserve"> jusqu'à 2014 par versement/remboursement, en francs</t>
    </r>
  </si>
  <si>
    <t>Anzahl Rückzahlende</t>
  </si>
  <si>
    <t>Remboursements: Nombre de personnes</t>
  </si>
  <si>
    <t>Anzahl Beziehende</t>
  </si>
  <si>
    <t>Anticipations: Nombre de personnes</t>
  </si>
  <si>
    <r>
      <t>Anzahl Beziehende/Rückzahlende,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bis 2014 Anzahl Bezüge/Rückzahlungen</t>
    </r>
  </si>
  <si>
    <r>
      <t>Nombre de personnes avec versements / remboursements</t>
    </r>
    <r>
      <rPr>
        <sz val="10"/>
        <rFont val="Arial"/>
        <family val="2"/>
      </rPr>
      <t>,</t>
    </r>
    <r>
      <rPr>
        <sz val="8"/>
        <rFont val="Arial"/>
        <family val="2"/>
      </rPr>
      <t xml:space="preserve"> jusqu'à 2014 nombre de versements / de remboursements</t>
    </r>
  </si>
  <si>
    <t>Zahlungen, netto</t>
  </si>
  <si>
    <t>Versements, nets</t>
  </si>
  <si>
    <t>Ausbezahlte Vorbezüge</t>
  </si>
  <si>
    <t>Montants anticipés versés</t>
  </si>
  <si>
    <r>
      <t xml:space="preserve">Bezüge/Rückzahlungen, </t>
    </r>
    <r>
      <rPr>
        <sz val="8"/>
        <rFont val="Arial"/>
        <family val="2"/>
      </rPr>
      <t>in Mio. Franken</t>
    </r>
  </si>
  <si>
    <r>
      <t>Versements anticipés/remboursements,</t>
    </r>
    <r>
      <rPr>
        <sz val="8"/>
        <rFont val="Arial"/>
        <family val="2"/>
      </rPr>
      <t xml:space="preserve"> en millions de francs</t>
    </r>
  </si>
  <si>
    <t>ab 2015: Personen mit Wohnsitz in der Schweiz</t>
  </si>
  <si>
    <t>dès 2015, uniquement personnes domiciliées en Suisse</t>
  </si>
  <si>
    <t>dont polices de libre passage auprès d’assurances</t>
  </si>
  <si>
    <t>davon Freizügigkeitspolicen bei Versicherungen</t>
  </si>
  <si>
    <r>
      <t>Kapital auf Freizügigkeitskonten</t>
    </r>
    <r>
      <rPr>
        <vertAlign val="superscript"/>
        <sz val="10"/>
        <rFont val="Arial"/>
        <family val="2"/>
      </rPr>
      <t>3</t>
    </r>
  </si>
  <si>
    <r>
      <t>Comptes de libre passage</t>
    </r>
    <r>
      <rPr>
        <vertAlign val="superscript"/>
        <sz val="10"/>
        <rFont val="Arial"/>
        <family val="2"/>
      </rPr>
      <t>3</t>
    </r>
  </si>
  <si>
    <t>Freizügigkeitspolicen bei Banken</t>
  </si>
  <si>
    <t>Polices de libre passage auprès de banques</t>
  </si>
  <si>
    <t>In Millionen Franken</t>
  </si>
  <si>
    <t>En millions de francs</t>
  </si>
  <si>
    <t>…</t>
  </si>
  <si>
    <t>–</t>
  </si>
  <si>
    <t>...</t>
  </si>
  <si>
    <t xml:space="preserve">In Millionen Franken </t>
  </si>
  <si>
    <t>En milliards de francs</t>
  </si>
  <si>
    <t>In Milliarden Franken</t>
  </si>
  <si>
    <t>TV 2022/2023</t>
  </si>
  <si>
    <t>VR 2022/2023</t>
  </si>
  <si>
    <t>TV 2021/2022</t>
  </si>
  <si>
    <t>VR 2021/2022</t>
  </si>
  <si>
    <t>PP 
Avoirs de libre passage</t>
  </si>
  <si>
    <t>BV
Freizügigkeitsguthaben</t>
  </si>
  <si>
    <t>BV
Wohneigentumsförderung</t>
  </si>
  <si>
    <t>PP
Encouragement à la propriété du logement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</si>
</sst>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General_)"/>
    <numFmt numFmtId="166" formatCode="0.0%"/>
    <numFmt numFmtId="167" formatCode="_ * #,##0_ ;_ * \-#,##0_ ;_ * &quot;-&quot;??_ ;_ @_ "/>
  </numFmts>
  <fonts count="15">
    <font>
      <sz val="11"/>
      <color theme="1"/>
      <name val="Arial"/>
      <family val="2"/>
    </font>
    <font>
      <sz val="11"/>
      <color theme="1"/>
      <name val="Arial"/>
      <family val="2"/>
    </font>
    <font>
      <sz val="12"/>
      <name val="Courier"/>
      <family val="3"/>
    </font>
    <font>
      <b/>
      <sz val="14"/>
      <name val="Arial"/>
      <family val="2"/>
    </font>
    <font>
      <sz val="10"/>
      <name val="Arial"/>
      <family val="2"/>
    </font>
    <font>
      <sz val="9"/>
      <name val="Helv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sz val="10"/>
      <name val="55 Helvetica Roman"/>
    </font>
    <font>
      <b/>
      <sz val="8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  <border>
      <left style="thick">
        <color rgb="FF0070C0"/>
      </left>
      <right/>
      <top/>
      <bottom style="medium">
        <color theme="1"/>
      </bottom>
      <diagonal/>
    </border>
    <border>
      <left style="thick">
        <color rgb="FF0070C0"/>
      </left>
      <right/>
      <top/>
      <bottom/>
      <diagonal/>
    </border>
    <border>
      <left style="thick">
        <color rgb="FF0070C0"/>
      </left>
      <right/>
      <top style="thin">
        <color indexed="64"/>
      </top>
      <bottom/>
      <diagonal/>
    </border>
    <border>
      <left style="thick">
        <color rgb="FF0070C0"/>
      </left>
      <right/>
      <top/>
      <bottom style="thin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5" fontId="2" fillId="0" borderId="0"/>
    <xf numFmtId="0" fontId="5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49" fontId="3" fillId="0" borderId="0" xfId="2" applyNumberFormat="1" applyFont="1" applyFill="1" applyAlignment="1">
      <alignment horizontal="left" vertical="center" wrapText="1"/>
    </xf>
    <xf numFmtId="0" fontId="4" fillId="0" borderId="0" xfId="0" applyFont="1" applyFill="1"/>
    <xf numFmtId="49" fontId="4" fillId="0" borderId="9" xfId="2" applyNumberFormat="1" applyFont="1" applyFill="1" applyBorder="1" applyAlignment="1">
      <alignment vertical="top" wrapText="1"/>
    </xf>
    <xf numFmtId="49" fontId="6" fillId="0" borderId="3" xfId="3" applyNumberFormat="1" applyFont="1" applyFill="1" applyBorder="1" applyAlignment="1">
      <alignment horizontal="right" vertical="center"/>
    </xf>
    <xf numFmtId="0" fontId="6" fillId="0" borderId="0" xfId="0" applyFont="1" applyFill="1"/>
    <xf numFmtId="3" fontId="4" fillId="0" borderId="0" xfId="0" applyNumberFormat="1" applyFont="1" applyFill="1" applyBorder="1" applyAlignment="1">
      <alignment horizontal="right"/>
    </xf>
    <xf numFmtId="3" fontId="4" fillId="0" borderId="9" xfId="0" applyNumberFormat="1" applyFont="1" applyFill="1" applyBorder="1" applyAlignment="1">
      <alignment horizontal="right"/>
    </xf>
    <xf numFmtId="49" fontId="4" fillId="0" borderId="7" xfId="0" applyNumberFormat="1" applyFont="1" applyFill="1" applyBorder="1" applyAlignment="1">
      <alignment horizontal="left"/>
    </xf>
    <xf numFmtId="49" fontId="4" fillId="0" borderId="11" xfId="0" applyNumberFormat="1" applyFont="1" applyFill="1" applyBorder="1" applyAlignment="1">
      <alignment horizontal="left"/>
    </xf>
    <xf numFmtId="49" fontId="4" fillId="0" borderId="0" xfId="2" applyNumberFormat="1" applyFont="1" applyFill="1" applyBorder="1" applyAlignment="1">
      <alignment vertical="top" wrapText="1"/>
    </xf>
    <xf numFmtId="3" fontId="6" fillId="0" borderId="0" xfId="0" applyNumberFormat="1" applyFont="1" applyFill="1" applyBorder="1" applyAlignment="1">
      <alignment horizontal="right"/>
    </xf>
    <xf numFmtId="49" fontId="6" fillId="0" borderId="7" xfId="3" applyNumberFormat="1" applyFont="1" applyFill="1" applyBorder="1" applyAlignment="1">
      <alignment horizontal="left"/>
    </xf>
    <xf numFmtId="3" fontId="6" fillId="0" borderId="5" xfId="0" applyNumberFormat="1" applyFont="1" applyFill="1" applyBorder="1" applyAlignment="1">
      <alignment horizontal="right"/>
    </xf>
    <xf numFmtId="164" fontId="4" fillId="0" borderId="0" xfId="0" applyNumberFormat="1" applyFont="1" applyFill="1"/>
    <xf numFmtId="166" fontId="4" fillId="0" borderId="0" xfId="1" applyNumberFormat="1" applyFont="1" applyFill="1"/>
    <xf numFmtId="0" fontId="4" fillId="0" borderId="0" xfId="0" applyNumberFormat="1" applyFont="1" applyFill="1" applyBorder="1" applyAlignment="1">
      <alignment horizontal="right"/>
    </xf>
    <xf numFmtId="49" fontId="4" fillId="0" borderId="1" xfId="3" applyNumberFormat="1" applyFont="1" applyFill="1" applyBorder="1" applyAlignment="1">
      <alignment horizontal="left"/>
    </xf>
    <xf numFmtId="3" fontId="4" fillId="0" borderId="0" xfId="0" applyNumberFormat="1" applyFont="1" applyFill="1" applyBorder="1"/>
    <xf numFmtId="166" fontId="6" fillId="0" borderId="0" xfId="1" applyNumberFormat="1" applyFont="1" applyFill="1" applyBorder="1" applyAlignment="1" applyProtection="1">
      <alignment horizontal="right"/>
    </xf>
    <xf numFmtId="166" fontId="3" fillId="0" borderId="0" xfId="1" applyNumberFormat="1" applyFont="1" applyFill="1" applyAlignment="1">
      <alignment horizontal="left" vertical="top"/>
    </xf>
    <xf numFmtId="49" fontId="11" fillId="0" borderId="3" xfId="4" applyNumberFormat="1" applyFont="1" applyFill="1" applyBorder="1" applyAlignment="1">
      <alignment horizontal="left" vertical="top"/>
    </xf>
    <xf numFmtId="49" fontId="11" fillId="0" borderId="4" xfId="4" applyNumberFormat="1" applyFont="1" applyFill="1" applyBorder="1" applyAlignment="1">
      <alignment horizontal="left" vertical="top" wrapText="1"/>
    </xf>
    <xf numFmtId="49" fontId="11" fillId="0" borderId="7" xfId="4" applyNumberFormat="1" applyFont="1" applyFill="1" applyBorder="1" applyAlignment="1">
      <alignment horizontal="left"/>
    </xf>
    <xf numFmtId="49" fontId="11" fillId="0" borderId="16" xfId="4" applyNumberFormat="1" applyFont="1" applyFill="1" applyBorder="1" applyAlignment="1">
      <alignment horizontal="left"/>
    </xf>
    <xf numFmtId="3" fontId="4" fillId="0" borderId="19" xfId="4" applyNumberFormat="1" applyFont="1" applyFill="1" applyBorder="1" applyAlignment="1">
      <alignment horizontal="right"/>
    </xf>
    <xf numFmtId="3" fontId="4" fillId="0" borderId="20" xfId="4" applyNumberFormat="1" applyFont="1" applyFill="1" applyBorder="1" applyAlignment="1">
      <alignment horizontal="right"/>
    </xf>
    <xf numFmtId="3" fontId="4" fillId="0" borderId="13" xfId="4" applyNumberFormat="1" applyFont="1" applyFill="1" applyBorder="1" applyAlignment="1">
      <alignment horizontal="right"/>
    </xf>
    <xf numFmtId="3" fontId="4" fillId="0" borderId="0" xfId="4" applyNumberFormat="1" applyFont="1" applyFill="1" applyBorder="1" applyAlignment="1">
      <alignment horizontal="right"/>
    </xf>
    <xf numFmtId="3" fontId="4" fillId="0" borderId="21" xfId="4" applyNumberFormat="1" applyFont="1" applyFill="1" applyBorder="1" applyAlignment="1">
      <alignment horizontal="right"/>
    </xf>
    <xf numFmtId="3" fontId="4" fillId="0" borderId="5" xfId="4" applyNumberFormat="1" applyFont="1" applyFill="1" applyBorder="1" applyAlignment="1">
      <alignment horizontal="right"/>
    </xf>
    <xf numFmtId="3" fontId="4" fillId="0" borderId="22" xfId="4" applyNumberFormat="1" applyFont="1" applyFill="1" applyBorder="1" applyAlignment="1">
      <alignment horizontal="right"/>
    </xf>
    <xf numFmtId="9" fontId="4" fillId="0" borderId="0" xfId="1" applyFont="1" applyFill="1"/>
    <xf numFmtId="3" fontId="4" fillId="0" borderId="9" xfId="4" applyNumberFormat="1" applyFont="1" applyFill="1" applyBorder="1" applyAlignment="1">
      <alignment horizontal="right"/>
    </xf>
    <xf numFmtId="3" fontId="4" fillId="0" borderId="23" xfId="4" applyNumberFormat="1" applyFont="1" applyFill="1" applyBorder="1" applyAlignment="1">
      <alignment horizontal="right"/>
    </xf>
    <xf numFmtId="3" fontId="4" fillId="0" borderId="25" xfId="0" applyNumberFormat="1" applyFont="1" applyFill="1" applyBorder="1" applyAlignment="1">
      <alignment horizontal="right"/>
    </xf>
    <xf numFmtId="3" fontId="4" fillId="0" borderId="26" xfId="0" applyNumberFormat="1" applyFont="1" applyFill="1" applyBorder="1" applyAlignment="1">
      <alignment horizontal="right"/>
    </xf>
    <xf numFmtId="3" fontId="4" fillId="0" borderId="0" xfId="0" applyNumberFormat="1" applyFont="1" applyFill="1"/>
    <xf numFmtId="0" fontId="4" fillId="0" borderId="1" xfId="3" applyNumberFormat="1" applyFont="1" applyFill="1" applyBorder="1" applyAlignment="1">
      <alignment horizontal="left"/>
    </xf>
    <xf numFmtId="49" fontId="4" fillId="0" borderId="7" xfId="0" applyNumberFormat="1" applyFont="1" applyFill="1" applyBorder="1" applyAlignment="1">
      <alignment horizontal="left" indent="1"/>
    </xf>
    <xf numFmtId="3" fontId="6" fillId="0" borderId="25" xfId="0" applyNumberFormat="1" applyFont="1" applyFill="1" applyBorder="1" applyAlignment="1">
      <alignment horizontal="right"/>
    </xf>
    <xf numFmtId="49" fontId="6" fillId="0" borderId="1" xfId="3" applyNumberFormat="1" applyFont="1" applyFill="1" applyBorder="1" applyAlignment="1">
      <alignment horizontal="right" vertical="center"/>
    </xf>
    <xf numFmtId="167" fontId="4" fillId="0" borderId="0" xfId="4" applyNumberFormat="1" applyFont="1" applyFill="1"/>
    <xf numFmtId="3" fontId="6" fillId="0" borderId="8" xfId="0" applyNumberFormat="1" applyFont="1" applyFill="1" applyBorder="1" applyAlignment="1">
      <alignment horizontal="right"/>
    </xf>
    <xf numFmtId="3" fontId="4" fillId="0" borderId="8" xfId="0" applyNumberFormat="1" applyFont="1" applyFill="1" applyBorder="1" applyAlignment="1">
      <alignment horizontal="right"/>
    </xf>
    <xf numFmtId="3" fontId="4" fillId="0" borderId="10" xfId="0" applyNumberFormat="1" applyFont="1" applyFill="1" applyBorder="1" applyAlignment="1">
      <alignment horizontal="right"/>
    </xf>
    <xf numFmtId="0" fontId="14" fillId="0" borderId="0" xfId="0" applyFont="1" applyFill="1"/>
    <xf numFmtId="49" fontId="3" fillId="0" borderId="0" xfId="2" applyNumberFormat="1" applyFont="1" applyFill="1" applyAlignment="1">
      <alignment horizontal="left" vertical="top" wrapText="1"/>
    </xf>
    <xf numFmtId="49" fontId="4" fillId="0" borderId="0" xfId="2" applyNumberFormat="1" applyFont="1" applyFill="1" applyAlignment="1">
      <alignment vertical="top" wrapText="1"/>
    </xf>
    <xf numFmtId="49" fontId="3" fillId="0" borderId="0" xfId="2" applyNumberFormat="1" applyFont="1" applyFill="1" applyAlignment="1">
      <alignment horizontal="left" vertical="top"/>
    </xf>
    <xf numFmtId="0" fontId="4" fillId="0" borderId="1" xfId="2" applyNumberFormat="1" applyFont="1" applyFill="1" applyBorder="1" applyAlignment="1">
      <alignment horizontal="right" vertical="top" wrapText="1"/>
    </xf>
    <xf numFmtId="0" fontId="4" fillId="0" borderId="2" xfId="3" applyFont="1" applyFill="1" applyBorder="1" applyAlignment="1">
      <alignment horizontal="right" vertical="top" wrapText="1"/>
    </xf>
    <xf numFmtId="49" fontId="6" fillId="0" borderId="1" xfId="3" applyNumberFormat="1" applyFont="1" applyFill="1" applyBorder="1" applyAlignment="1">
      <alignment horizontal="left"/>
    </xf>
    <xf numFmtId="3" fontId="6" fillId="0" borderId="18" xfId="0" applyNumberFormat="1" applyFont="1" applyFill="1" applyBorder="1" applyAlignment="1">
      <alignment horizontal="right"/>
    </xf>
    <xf numFmtId="166" fontId="6" fillId="0" borderId="2" xfId="1" applyNumberFormat="1" applyFont="1" applyFill="1" applyBorder="1" applyAlignment="1">
      <alignment horizontal="right"/>
    </xf>
    <xf numFmtId="0" fontId="3" fillId="0" borderId="0" xfId="2" applyNumberFormat="1" applyFont="1" applyFill="1" applyAlignment="1">
      <alignment horizontal="left" vertical="top"/>
    </xf>
    <xf numFmtId="3" fontId="4" fillId="0" borderId="0" xfId="0" applyNumberFormat="1" applyFont="1" applyFill="1" applyAlignment="1">
      <alignment horizontal="right"/>
    </xf>
    <xf numFmtId="166" fontId="4" fillId="0" borderId="8" xfId="1" applyNumberFormat="1" applyFont="1" applyFill="1" applyBorder="1" applyAlignment="1">
      <alignment horizontal="right"/>
    </xf>
    <xf numFmtId="49" fontId="4" fillId="0" borderId="16" xfId="0" applyNumberFormat="1" applyFont="1" applyFill="1" applyBorder="1" applyAlignment="1">
      <alignment horizontal="left"/>
    </xf>
    <xf numFmtId="49" fontId="4" fillId="0" borderId="17" xfId="0" applyNumberFormat="1" applyFont="1" applyFill="1" applyBorder="1" applyAlignment="1">
      <alignment horizontal="left"/>
    </xf>
    <xf numFmtId="166" fontId="4" fillId="0" borderId="10" xfId="1" applyNumberFormat="1" applyFont="1" applyFill="1" applyBorder="1" applyAlignment="1">
      <alignment horizontal="right"/>
    </xf>
    <xf numFmtId="49" fontId="4" fillId="0" borderId="15" xfId="0" applyNumberFormat="1" applyFont="1" applyFill="1" applyBorder="1" applyAlignment="1">
      <alignment horizontal="left"/>
    </xf>
    <xf numFmtId="49" fontId="4" fillId="0" borderId="14" xfId="0" applyNumberFormat="1" applyFont="1" applyFill="1" applyBorder="1" applyAlignment="1">
      <alignment horizontal="left"/>
    </xf>
    <xf numFmtId="3" fontId="4" fillId="0" borderId="13" xfId="0" applyNumberFormat="1" applyFont="1" applyFill="1" applyBorder="1" applyAlignment="1">
      <alignment horizontal="right"/>
    </xf>
    <xf numFmtId="166" fontId="4" fillId="0" borderId="12" xfId="1" applyNumberFormat="1" applyFont="1" applyFill="1" applyBorder="1" applyAlignment="1">
      <alignment horizontal="right"/>
    </xf>
    <xf numFmtId="49" fontId="6" fillId="0" borderId="0" xfId="2" applyNumberFormat="1" applyFont="1" applyFill="1" applyAlignment="1">
      <alignment horizontal="left"/>
    </xf>
    <xf numFmtId="49" fontId="6" fillId="0" borderId="0" xfId="2" applyNumberFormat="1" applyFont="1" applyFill="1" applyAlignment="1">
      <alignment horizontal="left" vertical="top" wrapText="1"/>
    </xf>
    <xf numFmtId="49" fontId="4" fillId="0" borderId="0" xfId="0" applyNumberFormat="1" applyFont="1" applyFill="1"/>
    <xf numFmtId="0" fontId="8" fillId="0" borderId="0" xfId="0" applyFont="1" applyFill="1"/>
    <xf numFmtId="49" fontId="6" fillId="0" borderId="24" xfId="3" applyNumberFormat="1" applyFont="1" applyFill="1" applyBorder="1" applyAlignment="1">
      <alignment horizontal="right" vertical="center"/>
    </xf>
    <xf numFmtId="49" fontId="6" fillId="0" borderId="3" xfId="3" applyNumberFormat="1" applyFont="1" applyFill="1" applyBorder="1" applyAlignment="1">
      <alignment horizontal="left" wrapText="1"/>
    </xf>
    <xf numFmtId="49" fontId="6" fillId="0" borderId="3" xfId="3" applyNumberFormat="1" applyFont="1" applyFill="1" applyBorder="1" applyAlignment="1">
      <alignment horizontal="left"/>
    </xf>
    <xf numFmtId="3" fontId="4" fillId="0" borderId="5" xfId="0" applyNumberFormat="1" applyFont="1" applyFill="1" applyBorder="1"/>
    <xf numFmtId="3" fontId="4" fillId="0" borderId="22" xfId="0" applyNumberFormat="1" applyFont="1" applyFill="1" applyBorder="1"/>
    <xf numFmtId="166" fontId="4" fillId="0" borderId="6" xfId="0" applyNumberFormat="1" applyFont="1" applyFill="1" applyBorder="1"/>
    <xf numFmtId="166" fontId="12" fillId="0" borderId="8" xfId="1" applyNumberFormat="1" applyFont="1" applyFill="1" applyBorder="1" applyAlignment="1">
      <alignment horizontal="right"/>
    </xf>
    <xf numFmtId="166" fontId="12" fillId="0" borderId="10" xfId="1" applyNumberFormat="1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166" fontId="4" fillId="0" borderId="8" xfId="0" applyNumberFormat="1" applyFont="1" applyFill="1" applyBorder="1" applyAlignment="1">
      <alignment horizontal="right"/>
    </xf>
    <xf numFmtId="49" fontId="4" fillId="0" borderId="0" xfId="0" applyNumberFormat="1" applyFont="1" applyFill="1" applyAlignment="1">
      <alignment horizontal="left"/>
    </xf>
    <xf numFmtId="166" fontId="12" fillId="0" borderId="12" xfId="1" applyNumberFormat="1" applyFont="1" applyFill="1" applyBorder="1" applyAlignment="1">
      <alignment horizontal="right"/>
    </xf>
  </cellXfs>
  <cellStyles count="5">
    <cellStyle name="Komma" xfId="4" builtinId="3"/>
    <cellStyle name="Normal_FRA_e" xfId="2" xr:uid="{00000000-0005-0000-0000-000000000000}"/>
    <cellStyle name="Prozent" xfId="1" builtinId="5"/>
    <cellStyle name="Standard" xfId="0" builtinId="0"/>
    <cellStyle name="Standard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61241849018169E-2"/>
          <c:y val="5.0215577876329506E-2"/>
          <c:w val="0.90031079684444548"/>
          <c:h val="0.58888809404689013"/>
        </c:manualLayout>
      </c:layout>
      <c:areaChart>
        <c:grouping val="stacked"/>
        <c:varyColors val="0"/>
        <c:ser>
          <c:idx val="2"/>
          <c:order val="0"/>
          <c:tx>
            <c:strRef>
              <c:f>BV_PP_4!$A$95:$B$95</c:f>
              <c:strCache>
                <c:ptCount val="2"/>
                <c:pt idx="0">
                  <c:v>Capital auprès des assureurs</c:v>
                </c:pt>
                <c:pt idx="1">
                  <c:v>Kapital bei Privatversicherern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cat>
            <c:strRef>
              <c:f>BV_PP_4!$M$91:$AI$91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BV_PP_4!$M$95:$AI$95</c:f>
              <c:numCache>
                <c:formatCode>#,##0</c:formatCode>
                <c:ptCount val="23"/>
                <c:pt idx="0">
                  <c:v>114100</c:v>
                </c:pt>
                <c:pt idx="1">
                  <c:v>119300</c:v>
                </c:pt>
                <c:pt idx="2">
                  <c:v>122300</c:v>
                </c:pt>
                <c:pt idx="3">
                  <c:v>123700</c:v>
                </c:pt>
                <c:pt idx="4">
                  <c:v>120100</c:v>
                </c:pt>
                <c:pt idx="5">
                  <c:v>121100</c:v>
                </c:pt>
                <c:pt idx="6">
                  <c:v>121100</c:v>
                </c:pt>
                <c:pt idx="7">
                  <c:v>129553.2</c:v>
                </c:pt>
                <c:pt idx="8">
                  <c:v>127000.13</c:v>
                </c:pt>
                <c:pt idx="9">
                  <c:v>135007</c:v>
                </c:pt>
                <c:pt idx="10">
                  <c:v>141934</c:v>
                </c:pt>
                <c:pt idx="11">
                  <c:v>156754</c:v>
                </c:pt>
                <c:pt idx="12">
                  <c:v>169758</c:v>
                </c:pt>
                <c:pt idx="13">
                  <c:v>171903</c:v>
                </c:pt>
                <c:pt idx="14">
                  <c:v>192299</c:v>
                </c:pt>
                <c:pt idx="15">
                  <c:v>197116</c:v>
                </c:pt>
                <c:pt idx="16">
                  <c:v>206138</c:v>
                </c:pt>
                <c:pt idx="17">
                  <c:v>209353.42857886499</c:v>
                </c:pt>
                <c:pt idx="18">
                  <c:v>207537</c:v>
                </c:pt>
                <c:pt idx="19">
                  <c:v>186138.59308999</c:v>
                </c:pt>
                <c:pt idx="20">
                  <c:v>186227.66310459201</c:v>
                </c:pt>
                <c:pt idx="21">
                  <c:v>182376.402</c:v>
                </c:pt>
                <c:pt idx="22">
                  <c:v>156516.80443795299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AA7-4FCF-BF6A-9E128EA7DB22}"/>
            </c:ext>
          </c:extLst>
        </c:ser>
        <c:ser>
          <c:idx val="3"/>
          <c:order val="1"/>
          <c:tx>
            <c:strRef>
              <c:f>BV_PP_4!$A$96:$B$96</c:f>
              <c:strCache>
                <c:ptCount val="2"/>
                <c:pt idx="0">
                  <c:v>Comptes de libre passage</c:v>
                </c:pt>
                <c:pt idx="1">
                  <c:v>Kapital auf Freizügigkeitskonten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BV_PP_4!$M$91:$AI$91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BV_PP_4!$M$96:$AI$96</c:f>
              <c:numCache>
                <c:formatCode>#,##0</c:formatCode>
                <c:ptCount val="23"/>
                <c:pt idx="0">
                  <c:v>13337.39395213</c:v>
                </c:pt>
                <c:pt idx="1">
                  <c:v>13602.908837450001</c:v>
                </c:pt>
                <c:pt idx="2">
                  <c:v>15906.73690946</c:v>
                </c:pt>
                <c:pt idx="3">
                  <c:v>20234.59120209</c:v>
                </c:pt>
                <c:pt idx="4">
                  <c:v>21805.875</c:v>
                </c:pt>
                <c:pt idx="5">
                  <c:v>23536.114000000001</c:v>
                </c:pt>
                <c:pt idx="6">
                  <c:v>24265.250454649999</c:v>
                </c:pt>
                <c:pt idx="7">
                  <c:v>24450.40427834</c:v>
                </c:pt>
                <c:pt idx="8">
                  <c:v>25782.755033909998</c:v>
                </c:pt>
                <c:pt idx="9">
                  <c:v>28814.913248639998</c:v>
                </c:pt>
                <c:pt idx="10">
                  <c:v>31066.953697880002</c:v>
                </c:pt>
                <c:pt idx="11">
                  <c:v>33076.619744099997</c:v>
                </c:pt>
                <c:pt idx="12">
                  <c:v>36379.363955680004</c:v>
                </c:pt>
                <c:pt idx="13">
                  <c:v>41235.134366300001</c:v>
                </c:pt>
                <c:pt idx="14">
                  <c:v>42443.916575100004</c:v>
                </c:pt>
                <c:pt idx="15">
                  <c:v>48533.381594226143</c:v>
                </c:pt>
                <c:pt idx="16">
                  <c:v>50619.992761527697</c:v>
                </c:pt>
                <c:pt idx="17">
                  <c:v>54148.735172873421</c:v>
                </c:pt>
                <c:pt idx="18">
                  <c:v>54798.548525657949</c:v>
                </c:pt>
                <c:pt idx="19">
                  <c:v>56749.843347324255</c:v>
                </c:pt>
                <c:pt idx="20">
                  <c:v>60020.569433934201</c:v>
                </c:pt>
                <c:pt idx="21">
                  <c:v>62979.253954467902</c:v>
                </c:pt>
                <c:pt idx="22">
                  <c:v>60611.469314524038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CAA7-4FCF-BF6A-9E128EA7DB22}"/>
            </c:ext>
          </c:extLst>
        </c:ser>
        <c:ser>
          <c:idx val="4"/>
          <c:order val="2"/>
          <c:tx>
            <c:strRef>
              <c:f>BV_PP_4!$A$97:$B$97</c:f>
              <c:strCache>
                <c:ptCount val="2"/>
                <c:pt idx="0">
                  <c:v>Encouragement à la propriété du logement</c:v>
                </c:pt>
                <c:pt idx="1">
                  <c:v>Kapital für Wohneigentumsförderung WEF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 w="25400">
              <a:noFill/>
            </a:ln>
            <a:effectLst/>
          </c:spPr>
          <c:cat>
            <c:strRef>
              <c:f>BV_PP_4!$M$91:$AI$91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BV_PP_4!$M$97:$AI$97</c:f>
              <c:numCache>
                <c:formatCode>#,##0</c:formatCode>
                <c:ptCount val="23"/>
                <c:pt idx="0">
                  <c:v>10002.028450009999</c:v>
                </c:pt>
                <c:pt idx="1">
                  <c:v>12506.567906009999</c:v>
                </c:pt>
                <c:pt idx="2">
                  <c:v>14798.922589469999</c:v>
                </c:pt>
                <c:pt idx="3">
                  <c:v>17687.46726628</c:v>
                </c:pt>
                <c:pt idx="4">
                  <c:v>20515.940698660001</c:v>
                </c:pt>
                <c:pt idx="5">
                  <c:v>23023.75781952</c:v>
                </c:pt>
                <c:pt idx="6">
                  <c:v>25333.713623560001</c:v>
                </c:pt>
                <c:pt idx="7">
                  <c:v>27570.867615740004</c:v>
                </c:pt>
                <c:pt idx="8">
                  <c:v>29892.360680820002</c:v>
                </c:pt>
                <c:pt idx="9">
                  <c:v>32474.722237380003</c:v>
                </c:pt>
                <c:pt idx="10">
                  <c:v>34668.722237380003</c:v>
                </c:pt>
                <c:pt idx="11">
                  <c:v>36727.722237380003</c:v>
                </c:pt>
                <c:pt idx="12">
                  <c:v>38645.722237380003</c:v>
                </c:pt>
                <c:pt idx="13">
                  <c:v>40010.722237380003</c:v>
                </c:pt>
                <c:pt idx="14">
                  <c:v>41263.722237380003</c:v>
                </c:pt>
                <c:pt idx="15">
                  <c:v>42318.39634367</c:v>
                </c:pt>
                <c:pt idx="16">
                  <c:v>43297.7284449</c:v>
                </c:pt>
                <c:pt idx="17">
                  <c:v>44329.200071979998</c:v>
                </c:pt>
                <c:pt idx="18">
                  <c:v>45285.190080699998</c:v>
                </c:pt>
                <c:pt idx="19">
                  <c:v>46182.780509179996</c:v>
                </c:pt>
                <c:pt idx="20">
                  <c:v>47221.736296399991</c:v>
                </c:pt>
                <c:pt idx="21">
                  <c:v>48261.43600704999</c:v>
                </c:pt>
                <c:pt idx="22">
                  <c:v>49418.052055579989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CAA7-4FCF-BF6A-9E128EA7DB22}"/>
            </c:ext>
          </c:extLst>
        </c:ser>
        <c:ser>
          <c:idx val="0"/>
          <c:order val="3"/>
          <c:tx>
            <c:strRef>
              <c:f>BV_PP_4!$A$98:$B$98</c:f>
              <c:strCache>
                <c:ptCount val="2"/>
                <c:pt idx="0">
                  <c:v>Fonds de garantie LPP</c:v>
                </c:pt>
                <c:pt idx="1">
                  <c:v>Sicherheitsfonds BVG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strRef>
              <c:f>BV_PP_4!$M$91:$AI$91</c:f>
              <c:strCach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strCache>
            </c:strRef>
          </c:cat>
          <c:val>
            <c:numRef>
              <c:f>BV_PP_4!$M$98:$AI$98</c:f>
              <c:numCache>
                <c:formatCode>#,##0</c:formatCode>
                <c:ptCount val="23"/>
                <c:pt idx="0">
                  <c:v>-14.494078299999998</c:v>
                </c:pt>
                <c:pt idx="1">
                  <c:v>12.595875060000001</c:v>
                </c:pt>
                <c:pt idx="2">
                  <c:v>33.542400100000002</c:v>
                </c:pt>
                <c:pt idx="3">
                  <c:v>77.761934810000014</c:v>
                </c:pt>
                <c:pt idx="4">
                  <c:v>181.68530618</c:v>
                </c:pt>
                <c:pt idx="5">
                  <c:v>344.42360392999996</c:v>
                </c:pt>
                <c:pt idx="6">
                  <c:v>462.36329004000004</c:v>
                </c:pt>
                <c:pt idx="7">
                  <c:v>577.27576992000002</c:v>
                </c:pt>
                <c:pt idx="8">
                  <c:v>579.58613361999994</c:v>
                </c:pt>
                <c:pt idx="9">
                  <c:v>747.39470355000003</c:v>
                </c:pt>
                <c:pt idx="10">
                  <c:v>858.24150899999984</c:v>
                </c:pt>
                <c:pt idx="11">
                  <c:v>996.87946422000005</c:v>
                </c:pt>
                <c:pt idx="12">
                  <c:v>1076.9637178500002</c:v>
                </c:pt>
                <c:pt idx="13">
                  <c:v>1126.1021391100001</c:v>
                </c:pt>
                <c:pt idx="14">
                  <c:v>1211.51515419</c:v>
                </c:pt>
                <c:pt idx="15">
                  <c:v>1146.1834793999999</c:v>
                </c:pt>
                <c:pt idx="16">
                  <c:v>1204.11661325</c:v>
                </c:pt>
                <c:pt idx="17">
                  <c:v>1266.5878420500001</c:v>
                </c:pt>
                <c:pt idx="18">
                  <c:v>1181.9576646400001</c:v>
                </c:pt>
                <c:pt idx="19">
                  <c:v>1278.55153397</c:v>
                </c:pt>
                <c:pt idx="20">
                  <c:v>1322.4049904400001</c:v>
                </c:pt>
                <c:pt idx="21">
                  <c:v>1418.8965179899999</c:v>
                </c:pt>
                <c:pt idx="22">
                  <c:v>1262.45356745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4-CAA7-4FCF-BF6A-9E128EA7D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971064"/>
        <c:axId val="322964400"/>
      </c:areaChart>
      <c:catAx>
        <c:axId val="322971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296440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22964400"/>
        <c:scaling>
          <c:orientation val="minMax"/>
          <c:max val="3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2297106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542518941506243E-2"/>
          <c:y val="0.69968524256849884"/>
          <c:w val="0.61463273181503875"/>
          <c:h val="0.231359597480163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0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146957</xdr:rowOff>
    </xdr:from>
    <xdr:to>
      <xdr:col>1</xdr:col>
      <xdr:colOff>3162300</xdr:colOff>
      <xdr:row>54</xdr:row>
      <xdr:rowOff>114301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114301</xdr:colOff>
      <xdr:row>12</xdr:row>
      <xdr:rowOff>114473</xdr:rowOff>
    </xdr:from>
    <xdr:to>
      <xdr:col>0</xdr:col>
      <xdr:colOff>3454400</xdr:colOff>
      <xdr:row>21</xdr:row>
      <xdr:rowOff>85725</xdr:rowOff>
    </xdr:to>
    <xdr:sp macro="" textlink="">
      <xdr:nvSpPr>
        <xdr:cNvPr id="8" name="Text Box 6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14301" y="2333798"/>
          <a:ext cx="3340099" cy="1419052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r>
            <a:rPr lang="fr-CH" sz="9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  Y</a:t>
          </a:r>
          <a:r>
            <a:rPr lang="fr-CH" sz="9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compris les polices de libre passage auprès d’assurances.</a:t>
          </a:r>
        </a:p>
        <a:p>
          <a:r>
            <a:rPr lang="fr-CH" sz="9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  </a:t>
          </a:r>
          <a:r>
            <a:rPr lang="de-CH" sz="9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Diminution du portefeuille de placements, dû à la sortie d’AXA Vie de l’assurance complète dans le domaine de la prévoyance professionnelle.</a:t>
          </a:r>
        </a:p>
        <a:p>
          <a:r>
            <a:rPr lang="de-CH" sz="900" b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  Comptes de libre passage auprès de banques et auprès de l’institution supplétive LPP. Sans les polices de libre passage aurprès d’assureurs.</a:t>
          </a:r>
          <a:endParaRPr lang="fr-CH" sz="900" b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fr-CH" sz="900" b="0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fr-CH" sz="9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 : Office fédéral des assurances sociales, secteur </a:t>
          </a:r>
          <a:r>
            <a:rPr lang="de-CH" sz="900" b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Données de base et analyses DatA</a:t>
          </a:r>
        </a:p>
      </xdr:txBody>
    </xdr:sp>
    <xdr:clientData/>
  </xdr:twoCellAnchor>
  <xdr:twoCellAnchor>
    <xdr:from>
      <xdr:col>1</xdr:col>
      <xdr:colOff>120650</xdr:colOff>
      <xdr:row>12</xdr:row>
      <xdr:rowOff>126999</xdr:rowOff>
    </xdr:from>
    <xdr:to>
      <xdr:col>1</xdr:col>
      <xdr:colOff>3257550</xdr:colOff>
      <xdr:row>21</xdr:row>
      <xdr:rowOff>76200</xdr:rowOff>
    </xdr:to>
    <xdr:sp macro="" textlink="">
      <xdr:nvSpPr>
        <xdr:cNvPr id="9" name="Text Box 6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683000" y="2346324"/>
          <a:ext cx="3136900" cy="1397001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1  Inklusive Freizügigkeitspolicen bei Versicherungen.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2  2019 Verminderung des Anlagebestands, aufgrund des Ausstiegs der AXA Leben aus der Vollversicherung in der beruflichen Vorsorge.</a:t>
          </a: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3  Freizügigkeitskonten bei Banken und bei der Auffangeinrichtung BVG. Ohne Freizügigkeitspolicen bei Versicherungen.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Bundesamt für Sozialversicherungen,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Bereich Datengrundlagen und Analysen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154306</xdr:rowOff>
    </xdr:from>
    <xdr:to>
      <xdr:col>1</xdr:col>
      <xdr:colOff>3549015</xdr:colOff>
      <xdr:row>20</xdr:row>
      <xdr:rowOff>66676</xdr:rowOff>
    </xdr:to>
    <xdr:sp macro="" textlink="">
      <xdr:nvSpPr>
        <xdr:cNvPr id="2" name="Text Box 68">
          <a:extLst>
            <a:ext uri="{FF2B5EF4-FFF2-40B4-BE49-F238E27FC236}">
              <a16:creationId xmlns:a16="http://schemas.microsoft.com/office/drawing/2014/main" id="{A6A3D372-AF7C-4C56-8C0A-030498D637E1}"/>
            </a:ext>
          </a:extLst>
        </xdr:cNvPr>
        <xdr:cNvSpPr txBox="1">
          <a:spLocks noChangeArrowheads="1"/>
        </xdr:cNvSpPr>
      </xdr:nvSpPr>
      <xdr:spPr bwMode="auto">
        <a:xfrm>
          <a:off x="981075" y="2326006"/>
          <a:ext cx="958215" cy="136017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  Vollerhebung des BSV Ende 1990. Die Freizügigkeitsguthaben von 5427 Mio. Fr. entsprechen 2,6% des damaligen Kapitalbestandes der BV.</a:t>
          </a:r>
        </a:p>
        <a:p>
          <a:r>
            <a:rPr lang="de-CH" sz="1100">
              <a:effectLst/>
              <a:latin typeface="+mn-lt"/>
              <a:ea typeface="+mn-ea"/>
              <a:cs typeface="+mn-cs"/>
            </a:rPr>
            <a:t> </a:t>
          </a: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Zusammenstellung Bereich </a:t>
          </a:r>
          <a:r>
            <a:rPr lang="de-CH" sz="900" b="0" i="0" u="none" strike="noStrike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 des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BSV aus Angaben von: Schweizerische Nationalbank, Schweizerische Bankiervereinigung, Schweizerischer </a:t>
          </a: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Versicherungsverband, Stiftung Auffangeinrichtung BVG, Bereich Mathematik des BSV, Verein Vorsorge Schweiz VVS.</a:t>
          </a:r>
        </a:p>
        <a:p>
          <a:pPr algn="l" rtl="0">
            <a:defRPr sz="1000"/>
          </a:pP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38100</xdr:colOff>
      <xdr:row>12</xdr:row>
      <xdr:rowOff>144780</xdr:rowOff>
    </xdr:from>
    <xdr:to>
      <xdr:col>0</xdr:col>
      <xdr:colOff>3549015</xdr:colOff>
      <xdr:row>21</xdr:row>
      <xdr:rowOff>0</xdr:rowOff>
    </xdr:to>
    <xdr:sp macro="" textlink="">
      <xdr:nvSpPr>
        <xdr:cNvPr id="3" name="Text Box 71">
          <a:extLst>
            <a:ext uri="{FF2B5EF4-FFF2-40B4-BE49-F238E27FC236}">
              <a16:creationId xmlns:a16="http://schemas.microsoft.com/office/drawing/2014/main" id="{2A42EBE8-C57F-4A9B-A535-FA628C2330D2}"/>
            </a:ext>
          </a:extLst>
        </xdr:cNvPr>
        <xdr:cNvSpPr txBox="1">
          <a:spLocks noChangeArrowheads="1"/>
        </xdr:cNvSpPr>
      </xdr:nvSpPr>
      <xdr:spPr bwMode="auto">
        <a:xfrm>
          <a:off x="38100" y="2316480"/>
          <a:ext cx="929640" cy="14839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1  Enquête exhaustive de l’OFAS à la fin 1990. Les avoirs de libre passage de 5427 millions de francs équivalent à 2,6 % du total des avoirs PP de l’époque.</a:t>
          </a:r>
        </a:p>
        <a:p>
          <a:r>
            <a:rPr lang="de-CH" sz="1100">
              <a:effectLst/>
              <a:latin typeface="+mn-lt"/>
              <a:ea typeface="+mn-ea"/>
              <a:cs typeface="+mn-cs"/>
            </a:rPr>
            <a:t> </a:t>
          </a:r>
          <a:endParaRPr lang="de-CH" sz="9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Compilation par le secteur </a:t>
          </a:r>
          <a:r>
            <a:rPr lang="fr-CH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l’OFAS, sources : Banque nationale suisse, Association suisse des banquiers, Association des Compagnies suisses d’Assurances, Fondation de l’Institution supplétive LPP, Secteur Mathématique de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l’OFAS, l’Association de Prévoyance Suisse (APS).</a:t>
          </a:r>
          <a:endParaRPr lang="de-CH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75656</xdr:rowOff>
    </xdr:from>
    <xdr:ext cx="3406364" cy="572044"/>
    <xdr:sp macro="" textlink="">
      <xdr:nvSpPr>
        <xdr:cNvPr id="2" name="Text Box 69">
          <a:extLst>
            <a:ext uri="{FF2B5EF4-FFF2-40B4-BE49-F238E27FC236}">
              <a16:creationId xmlns:a16="http://schemas.microsoft.com/office/drawing/2014/main" id="{8BE4F5CD-FCE8-4C88-81D3-72D9454E8FE8}"/>
            </a:ext>
          </a:extLst>
        </xdr:cNvPr>
        <xdr:cNvSpPr txBox="1">
          <a:spLocks noChangeArrowheads="1"/>
        </xdr:cNvSpPr>
      </xdr:nvSpPr>
      <xdr:spPr bwMode="auto">
        <a:xfrm>
          <a:off x="838200" y="2247356"/>
          <a:ext cx="3406364" cy="57204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Quelle: Eidgenössische Steuerverwaltung ESTV, ab 2015 Neurentenstatistik des BFS, Zusammenstellung Bereich </a:t>
          </a:r>
          <a:r>
            <a:rPr lang="de-CH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 </a:t>
          </a:r>
          <a:r>
            <a:rPr lang="de-CH" sz="9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des BSV</a:t>
          </a:r>
        </a:p>
      </xdr:txBody>
    </xdr:sp>
    <xdr:clientData/>
  </xdr:oneCellAnchor>
  <xdr:twoCellAnchor>
    <xdr:from>
      <xdr:col>0</xdr:col>
      <xdr:colOff>47625</xdr:colOff>
      <xdr:row>12</xdr:row>
      <xdr:rowOff>76199</xdr:rowOff>
    </xdr:from>
    <xdr:to>
      <xdr:col>0</xdr:col>
      <xdr:colOff>3520440</xdr:colOff>
      <xdr:row>15</xdr:row>
      <xdr:rowOff>71436</xdr:rowOff>
    </xdr:to>
    <xdr:sp macro="" textlink="">
      <xdr:nvSpPr>
        <xdr:cNvPr id="3" name="Text Box 70">
          <a:extLst>
            <a:ext uri="{FF2B5EF4-FFF2-40B4-BE49-F238E27FC236}">
              <a16:creationId xmlns:a16="http://schemas.microsoft.com/office/drawing/2014/main" id="{A3A05092-D6A8-40E0-96D4-4A1A5125FE65}"/>
            </a:ext>
          </a:extLst>
        </xdr:cNvPr>
        <xdr:cNvSpPr txBox="1">
          <a:spLocks noChangeArrowheads="1"/>
        </xdr:cNvSpPr>
      </xdr:nvSpPr>
      <xdr:spPr bwMode="auto">
        <a:xfrm>
          <a:off x="47625" y="2247899"/>
          <a:ext cx="786765" cy="53816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Administration fédérale des contributions AFC, dès 2015 Statistique des nouvelles rentes de l'OFS, compilation par le secteur </a:t>
          </a:r>
          <a:r>
            <a:rPr lang="fr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 </a:t>
          </a: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l’OFAS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98"/>
  <sheetViews>
    <sheetView tabSelected="1" zoomScaleNormal="100" workbookViewId="0"/>
  </sheetViews>
  <sheetFormatPr baseColWidth="10" defaultRowHeight="12.75" outlineLevelCol="1"/>
  <cols>
    <col min="1" max="1" width="46.75" style="2" customWidth="1"/>
    <col min="2" max="2" width="43.75" style="2" customWidth="1"/>
    <col min="3" max="12" width="12.75" style="2" hidden="1" customWidth="1" outlineLevel="1"/>
    <col min="13" max="13" width="12.625" style="2" customWidth="1" collapsed="1"/>
    <col min="14" max="17" width="12.625" style="2" hidden="1" customWidth="1" outlineLevel="1"/>
    <col min="18" max="18" width="12.625" style="2" hidden="1" customWidth="1" outlineLevel="1" collapsed="1"/>
    <col min="19" max="20" width="12.625" style="2" hidden="1" customWidth="1" outlineLevel="1"/>
    <col min="21" max="21" width="12.625" style="2" hidden="1" customWidth="1" outlineLevel="1" collapsed="1"/>
    <col min="22" max="22" width="12.625" style="2" hidden="1" customWidth="1" outlineLevel="1"/>
    <col min="23" max="23" width="12.625" style="2" customWidth="1" collapsed="1"/>
    <col min="24" max="27" width="12.625" style="2" hidden="1" customWidth="1" outlineLevel="1"/>
    <col min="28" max="28" width="12.625" style="2" customWidth="1" collapsed="1"/>
    <col min="29" max="32" width="12.625" style="2" hidden="1" customWidth="1" outlineLevel="1"/>
    <col min="33" max="33" width="12.625" style="2" customWidth="1" collapsed="1"/>
    <col min="34" max="35" width="12.625" style="2" customWidth="1"/>
    <col min="36" max="257" width="11" style="2"/>
    <col min="258" max="259" width="52.625" style="2" customWidth="1"/>
    <col min="260" max="285" width="14.375" style="2" customWidth="1"/>
    <col min="286" max="288" width="7.5" style="2" customWidth="1"/>
    <col min="289" max="291" width="8.875" style="2" customWidth="1"/>
    <col min="292" max="513" width="11" style="2"/>
    <col min="514" max="515" width="52.625" style="2" customWidth="1"/>
    <col min="516" max="541" width="14.375" style="2" customWidth="1"/>
    <col min="542" max="544" width="7.5" style="2" customWidth="1"/>
    <col min="545" max="547" width="8.875" style="2" customWidth="1"/>
    <col min="548" max="769" width="11" style="2"/>
    <col min="770" max="771" width="52.625" style="2" customWidth="1"/>
    <col min="772" max="797" width="14.375" style="2" customWidth="1"/>
    <col min="798" max="800" width="7.5" style="2" customWidth="1"/>
    <col min="801" max="803" width="8.875" style="2" customWidth="1"/>
    <col min="804" max="1025" width="11" style="2"/>
    <col min="1026" max="1027" width="52.625" style="2" customWidth="1"/>
    <col min="1028" max="1053" width="14.375" style="2" customWidth="1"/>
    <col min="1054" max="1056" width="7.5" style="2" customWidth="1"/>
    <col min="1057" max="1059" width="8.875" style="2" customWidth="1"/>
    <col min="1060" max="1281" width="11" style="2"/>
    <col min="1282" max="1283" width="52.625" style="2" customWidth="1"/>
    <col min="1284" max="1309" width="14.375" style="2" customWidth="1"/>
    <col min="1310" max="1312" width="7.5" style="2" customWidth="1"/>
    <col min="1313" max="1315" width="8.875" style="2" customWidth="1"/>
    <col min="1316" max="1537" width="11" style="2"/>
    <col min="1538" max="1539" width="52.625" style="2" customWidth="1"/>
    <col min="1540" max="1565" width="14.375" style="2" customWidth="1"/>
    <col min="1566" max="1568" width="7.5" style="2" customWidth="1"/>
    <col min="1569" max="1571" width="8.875" style="2" customWidth="1"/>
    <col min="1572" max="1793" width="11" style="2"/>
    <col min="1794" max="1795" width="52.625" style="2" customWidth="1"/>
    <col min="1796" max="1821" width="14.375" style="2" customWidth="1"/>
    <col min="1822" max="1824" width="7.5" style="2" customWidth="1"/>
    <col min="1825" max="1827" width="8.875" style="2" customWidth="1"/>
    <col min="1828" max="2049" width="11" style="2"/>
    <col min="2050" max="2051" width="52.625" style="2" customWidth="1"/>
    <col min="2052" max="2077" width="14.375" style="2" customWidth="1"/>
    <col min="2078" max="2080" width="7.5" style="2" customWidth="1"/>
    <col min="2081" max="2083" width="8.875" style="2" customWidth="1"/>
    <col min="2084" max="2305" width="11" style="2"/>
    <col min="2306" max="2307" width="52.625" style="2" customWidth="1"/>
    <col min="2308" max="2333" width="14.375" style="2" customWidth="1"/>
    <col min="2334" max="2336" width="7.5" style="2" customWidth="1"/>
    <col min="2337" max="2339" width="8.875" style="2" customWidth="1"/>
    <col min="2340" max="2561" width="11" style="2"/>
    <col min="2562" max="2563" width="52.625" style="2" customWidth="1"/>
    <col min="2564" max="2589" width="14.375" style="2" customWidth="1"/>
    <col min="2590" max="2592" width="7.5" style="2" customWidth="1"/>
    <col min="2593" max="2595" width="8.875" style="2" customWidth="1"/>
    <col min="2596" max="2817" width="11" style="2"/>
    <col min="2818" max="2819" width="52.625" style="2" customWidth="1"/>
    <col min="2820" max="2845" width="14.375" style="2" customWidth="1"/>
    <col min="2846" max="2848" width="7.5" style="2" customWidth="1"/>
    <col min="2849" max="2851" width="8.875" style="2" customWidth="1"/>
    <col min="2852" max="3073" width="11" style="2"/>
    <col min="3074" max="3075" width="52.625" style="2" customWidth="1"/>
    <col min="3076" max="3101" width="14.375" style="2" customWidth="1"/>
    <col min="3102" max="3104" width="7.5" style="2" customWidth="1"/>
    <col min="3105" max="3107" width="8.875" style="2" customWidth="1"/>
    <col min="3108" max="3329" width="11" style="2"/>
    <col min="3330" max="3331" width="52.625" style="2" customWidth="1"/>
    <col min="3332" max="3357" width="14.375" style="2" customWidth="1"/>
    <col min="3358" max="3360" width="7.5" style="2" customWidth="1"/>
    <col min="3361" max="3363" width="8.875" style="2" customWidth="1"/>
    <col min="3364" max="3585" width="11" style="2"/>
    <col min="3586" max="3587" width="52.625" style="2" customWidth="1"/>
    <col min="3588" max="3613" width="14.375" style="2" customWidth="1"/>
    <col min="3614" max="3616" width="7.5" style="2" customWidth="1"/>
    <col min="3617" max="3619" width="8.875" style="2" customWidth="1"/>
    <col min="3620" max="3841" width="11" style="2"/>
    <col min="3842" max="3843" width="52.625" style="2" customWidth="1"/>
    <col min="3844" max="3869" width="14.375" style="2" customWidth="1"/>
    <col min="3870" max="3872" width="7.5" style="2" customWidth="1"/>
    <col min="3873" max="3875" width="8.875" style="2" customWidth="1"/>
    <col min="3876" max="4097" width="11" style="2"/>
    <col min="4098" max="4099" width="52.625" style="2" customWidth="1"/>
    <col min="4100" max="4125" width="14.375" style="2" customWidth="1"/>
    <col min="4126" max="4128" width="7.5" style="2" customWidth="1"/>
    <col min="4129" max="4131" width="8.875" style="2" customWidth="1"/>
    <col min="4132" max="4353" width="11" style="2"/>
    <col min="4354" max="4355" width="52.625" style="2" customWidth="1"/>
    <col min="4356" max="4381" width="14.375" style="2" customWidth="1"/>
    <col min="4382" max="4384" width="7.5" style="2" customWidth="1"/>
    <col min="4385" max="4387" width="8.875" style="2" customWidth="1"/>
    <col min="4388" max="4609" width="11" style="2"/>
    <col min="4610" max="4611" width="52.625" style="2" customWidth="1"/>
    <col min="4612" max="4637" width="14.375" style="2" customWidth="1"/>
    <col min="4638" max="4640" width="7.5" style="2" customWidth="1"/>
    <col min="4641" max="4643" width="8.875" style="2" customWidth="1"/>
    <col min="4644" max="4865" width="11" style="2"/>
    <col min="4866" max="4867" width="52.625" style="2" customWidth="1"/>
    <col min="4868" max="4893" width="14.375" style="2" customWidth="1"/>
    <col min="4894" max="4896" width="7.5" style="2" customWidth="1"/>
    <col min="4897" max="4899" width="8.875" style="2" customWidth="1"/>
    <col min="4900" max="5121" width="11" style="2"/>
    <col min="5122" max="5123" width="52.625" style="2" customWidth="1"/>
    <col min="5124" max="5149" width="14.375" style="2" customWidth="1"/>
    <col min="5150" max="5152" width="7.5" style="2" customWidth="1"/>
    <col min="5153" max="5155" width="8.875" style="2" customWidth="1"/>
    <col min="5156" max="5377" width="11" style="2"/>
    <col min="5378" max="5379" width="52.625" style="2" customWidth="1"/>
    <col min="5380" max="5405" width="14.375" style="2" customWidth="1"/>
    <col min="5406" max="5408" width="7.5" style="2" customWidth="1"/>
    <col min="5409" max="5411" width="8.875" style="2" customWidth="1"/>
    <col min="5412" max="5633" width="11" style="2"/>
    <col min="5634" max="5635" width="52.625" style="2" customWidth="1"/>
    <col min="5636" max="5661" width="14.375" style="2" customWidth="1"/>
    <col min="5662" max="5664" width="7.5" style="2" customWidth="1"/>
    <col min="5665" max="5667" width="8.875" style="2" customWidth="1"/>
    <col min="5668" max="5889" width="11" style="2"/>
    <col min="5890" max="5891" width="52.625" style="2" customWidth="1"/>
    <col min="5892" max="5917" width="14.375" style="2" customWidth="1"/>
    <col min="5918" max="5920" width="7.5" style="2" customWidth="1"/>
    <col min="5921" max="5923" width="8.875" style="2" customWidth="1"/>
    <col min="5924" max="6145" width="11" style="2"/>
    <col min="6146" max="6147" width="52.625" style="2" customWidth="1"/>
    <col min="6148" max="6173" width="14.375" style="2" customWidth="1"/>
    <col min="6174" max="6176" width="7.5" style="2" customWidth="1"/>
    <col min="6177" max="6179" width="8.875" style="2" customWidth="1"/>
    <col min="6180" max="6401" width="11" style="2"/>
    <col min="6402" max="6403" width="52.625" style="2" customWidth="1"/>
    <col min="6404" max="6429" width="14.375" style="2" customWidth="1"/>
    <col min="6430" max="6432" width="7.5" style="2" customWidth="1"/>
    <col min="6433" max="6435" width="8.875" style="2" customWidth="1"/>
    <col min="6436" max="6657" width="11" style="2"/>
    <col min="6658" max="6659" width="52.625" style="2" customWidth="1"/>
    <col min="6660" max="6685" width="14.375" style="2" customWidth="1"/>
    <col min="6686" max="6688" width="7.5" style="2" customWidth="1"/>
    <col min="6689" max="6691" width="8.875" style="2" customWidth="1"/>
    <col min="6692" max="6913" width="11" style="2"/>
    <col min="6914" max="6915" width="52.625" style="2" customWidth="1"/>
    <col min="6916" max="6941" width="14.375" style="2" customWidth="1"/>
    <col min="6942" max="6944" width="7.5" style="2" customWidth="1"/>
    <col min="6945" max="6947" width="8.875" style="2" customWidth="1"/>
    <col min="6948" max="7169" width="11" style="2"/>
    <col min="7170" max="7171" width="52.625" style="2" customWidth="1"/>
    <col min="7172" max="7197" width="14.375" style="2" customWidth="1"/>
    <col min="7198" max="7200" width="7.5" style="2" customWidth="1"/>
    <col min="7201" max="7203" width="8.875" style="2" customWidth="1"/>
    <col min="7204" max="7425" width="11" style="2"/>
    <col min="7426" max="7427" width="52.625" style="2" customWidth="1"/>
    <col min="7428" max="7453" width="14.375" style="2" customWidth="1"/>
    <col min="7454" max="7456" width="7.5" style="2" customWidth="1"/>
    <col min="7457" max="7459" width="8.875" style="2" customWidth="1"/>
    <col min="7460" max="7681" width="11" style="2"/>
    <col min="7682" max="7683" width="52.625" style="2" customWidth="1"/>
    <col min="7684" max="7709" width="14.375" style="2" customWidth="1"/>
    <col min="7710" max="7712" width="7.5" style="2" customWidth="1"/>
    <col min="7713" max="7715" width="8.875" style="2" customWidth="1"/>
    <col min="7716" max="7937" width="11" style="2"/>
    <col min="7938" max="7939" width="52.625" style="2" customWidth="1"/>
    <col min="7940" max="7965" width="14.375" style="2" customWidth="1"/>
    <col min="7966" max="7968" width="7.5" style="2" customWidth="1"/>
    <col min="7969" max="7971" width="8.875" style="2" customWidth="1"/>
    <col min="7972" max="8193" width="11" style="2"/>
    <col min="8194" max="8195" width="52.625" style="2" customWidth="1"/>
    <col min="8196" max="8221" width="14.375" style="2" customWidth="1"/>
    <col min="8222" max="8224" width="7.5" style="2" customWidth="1"/>
    <col min="8225" max="8227" width="8.875" style="2" customWidth="1"/>
    <col min="8228" max="8449" width="11" style="2"/>
    <col min="8450" max="8451" width="52.625" style="2" customWidth="1"/>
    <col min="8452" max="8477" width="14.375" style="2" customWidth="1"/>
    <col min="8478" max="8480" width="7.5" style="2" customWidth="1"/>
    <col min="8481" max="8483" width="8.875" style="2" customWidth="1"/>
    <col min="8484" max="8705" width="11" style="2"/>
    <col min="8706" max="8707" width="52.625" style="2" customWidth="1"/>
    <col min="8708" max="8733" width="14.375" style="2" customWidth="1"/>
    <col min="8734" max="8736" width="7.5" style="2" customWidth="1"/>
    <col min="8737" max="8739" width="8.875" style="2" customWidth="1"/>
    <col min="8740" max="8961" width="11" style="2"/>
    <col min="8962" max="8963" width="52.625" style="2" customWidth="1"/>
    <col min="8964" max="8989" width="14.375" style="2" customWidth="1"/>
    <col min="8990" max="8992" width="7.5" style="2" customWidth="1"/>
    <col min="8993" max="8995" width="8.875" style="2" customWidth="1"/>
    <col min="8996" max="9217" width="11" style="2"/>
    <col min="9218" max="9219" width="52.625" style="2" customWidth="1"/>
    <col min="9220" max="9245" width="14.375" style="2" customWidth="1"/>
    <col min="9246" max="9248" width="7.5" style="2" customWidth="1"/>
    <col min="9249" max="9251" width="8.875" style="2" customWidth="1"/>
    <col min="9252" max="9473" width="11" style="2"/>
    <col min="9474" max="9475" width="52.625" style="2" customWidth="1"/>
    <col min="9476" max="9501" width="14.375" style="2" customWidth="1"/>
    <col min="9502" max="9504" width="7.5" style="2" customWidth="1"/>
    <col min="9505" max="9507" width="8.875" style="2" customWidth="1"/>
    <col min="9508" max="9729" width="11" style="2"/>
    <col min="9730" max="9731" width="52.625" style="2" customWidth="1"/>
    <col min="9732" max="9757" width="14.375" style="2" customWidth="1"/>
    <col min="9758" max="9760" width="7.5" style="2" customWidth="1"/>
    <col min="9761" max="9763" width="8.875" style="2" customWidth="1"/>
    <col min="9764" max="9985" width="11" style="2"/>
    <col min="9986" max="9987" width="52.625" style="2" customWidth="1"/>
    <col min="9988" max="10013" width="14.375" style="2" customWidth="1"/>
    <col min="10014" max="10016" width="7.5" style="2" customWidth="1"/>
    <col min="10017" max="10019" width="8.875" style="2" customWidth="1"/>
    <col min="10020" max="10241" width="11" style="2"/>
    <col min="10242" max="10243" width="52.625" style="2" customWidth="1"/>
    <col min="10244" max="10269" width="14.375" style="2" customWidth="1"/>
    <col min="10270" max="10272" width="7.5" style="2" customWidth="1"/>
    <col min="10273" max="10275" width="8.875" style="2" customWidth="1"/>
    <col min="10276" max="10497" width="11" style="2"/>
    <col min="10498" max="10499" width="52.625" style="2" customWidth="1"/>
    <col min="10500" max="10525" width="14.375" style="2" customWidth="1"/>
    <col min="10526" max="10528" width="7.5" style="2" customWidth="1"/>
    <col min="10529" max="10531" width="8.875" style="2" customWidth="1"/>
    <col min="10532" max="10753" width="11" style="2"/>
    <col min="10754" max="10755" width="52.625" style="2" customWidth="1"/>
    <col min="10756" max="10781" width="14.375" style="2" customWidth="1"/>
    <col min="10782" max="10784" width="7.5" style="2" customWidth="1"/>
    <col min="10785" max="10787" width="8.875" style="2" customWidth="1"/>
    <col min="10788" max="11009" width="11" style="2"/>
    <col min="11010" max="11011" width="52.625" style="2" customWidth="1"/>
    <col min="11012" max="11037" width="14.375" style="2" customWidth="1"/>
    <col min="11038" max="11040" width="7.5" style="2" customWidth="1"/>
    <col min="11041" max="11043" width="8.875" style="2" customWidth="1"/>
    <col min="11044" max="11265" width="11" style="2"/>
    <col min="11266" max="11267" width="52.625" style="2" customWidth="1"/>
    <col min="11268" max="11293" width="14.375" style="2" customWidth="1"/>
    <col min="11294" max="11296" width="7.5" style="2" customWidth="1"/>
    <col min="11297" max="11299" width="8.875" style="2" customWidth="1"/>
    <col min="11300" max="11521" width="11" style="2"/>
    <col min="11522" max="11523" width="52.625" style="2" customWidth="1"/>
    <col min="11524" max="11549" width="14.375" style="2" customWidth="1"/>
    <col min="11550" max="11552" width="7.5" style="2" customWidth="1"/>
    <col min="11553" max="11555" width="8.875" style="2" customWidth="1"/>
    <col min="11556" max="11777" width="11" style="2"/>
    <col min="11778" max="11779" width="52.625" style="2" customWidth="1"/>
    <col min="11780" max="11805" width="14.375" style="2" customWidth="1"/>
    <col min="11806" max="11808" width="7.5" style="2" customWidth="1"/>
    <col min="11809" max="11811" width="8.875" style="2" customWidth="1"/>
    <col min="11812" max="12033" width="11" style="2"/>
    <col min="12034" max="12035" width="52.625" style="2" customWidth="1"/>
    <col min="12036" max="12061" width="14.375" style="2" customWidth="1"/>
    <col min="12062" max="12064" width="7.5" style="2" customWidth="1"/>
    <col min="12065" max="12067" width="8.875" style="2" customWidth="1"/>
    <col min="12068" max="12289" width="11" style="2"/>
    <col min="12290" max="12291" width="52.625" style="2" customWidth="1"/>
    <col min="12292" max="12317" width="14.375" style="2" customWidth="1"/>
    <col min="12318" max="12320" width="7.5" style="2" customWidth="1"/>
    <col min="12321" max="12323" width="8.875" style="2" customWidth="1"/>
    <col min="12324" max="12545" width="11" style="2"/>
    <col min="12546" max="12547" width="52.625" style="2" customWidth="1"/>
    <col min="12548" max="12573" width="14.375" style="2" customWidth="1"/>
    <col min="12574" max="12576" width="7.5" style="2" customWidth="1"/>
    <col min="12577" max="12579" width="8.875" style="2" customWidth="1"/>
    <col min="12580" max="12801" width="11" style="2"/>
    <col min="12802" max="12803" width="52.625" style="2" customWidth="1"/>
    <col min="12804" max="12829" width="14.375" style="2" customWidth="1"/>
    <col min="12830" max="12832" width="7.5" style="2" customWidth="1"/>
    <col min="12833" max="12835" width="8.875" style="2" customWidth="1"/>
    <col min="12836" max="13057" width="11" style="2"/>
    <col min="13058" max="13059" width="52.625" style="2" customWidth="1"/>
    <col min="13060" max="13085" width="14.375" style="2" customWidth="1"/>
    <col min="13086" max="13088" width="7.5" style="2" customWidth="1"/>
    <col min="13089" max="13091" width="8.875" style="2" customWidth="1"/>
    <col min="13092" max="13313" width="11" style="2"/>
    <col min="13314" max="13315" width="52.625" style="2" customWidth="1"/>
    <col min="13316" max="13341" width="14.375" style="2" customWidth="1"/>
    <col min="13342" max="13344" width="7.5" style="2" customWidth="1"/>
    <col min="13345" max="13347" width="8.875" style="2" customWidth="1"/>
    <col min="13348" max="13569" width="11" style="2"/>
    <col min="13570" max="13571" width="52.625" style="2" customWidth="1"/>
    <col min="13572" max="13597" width="14.375" style="2" customWidth="1"/>
    <col min="13598" max="13600" width="7.5" style="2" customWidth="1"/>
    <col min="13601" max="13603" width="8.875" style="2" customWidth="1"/>
    <col min="13604" max="13825" width="11" style="2"/>
    <col min="13826" max="13827" width="52.625" style="2" customWidth="1"/>
    <col min="13828" max="13853" width="14.375" style="2" customWidth="1"/>
    <col min="13854" max="13856" width="7.5" style="2" customWidth="1"/>
    <col min="13857" max="13859" width="8.875" style="2" customWidth="1"/>
    <col min="13860" max="14081" width="11" style="2"/>
    <col min="14082" max="14083" width="52.625" style="2" customWidth="1"/>
    <col min="14084" max="14109" width="14.375" style="2" customWidth="1"/>
    <col min="14110" max="14112" width="7.5" style="2" customWidth="1"/>
    <col min="14113" max="14115" width="8.875" style="2" customWidth="1"/>
    <col min="14116" max="14337" width="11" style="2"/>
    <col min="14338" max="14339" width="52.625" style="2" customWidth="1"/>
    <col min="14340" max="14365" width="14.375" style="2" customWidth="1"/>
    <col min="14366" max="14368" width="7.5" style="2" customWidth="1"/>
    <col min="14369" max="14371" width="8.875" style="2" customWidth="1"/>
    <col min="14372" max="14593" width="11" style="2"/>
    <col min="14594" max="14595" width="52.625" style="2" customWidth="1"/>
    <col min="14596" max="14621" width="14.375" style="2" customWidth="1"/>
    <col min="14622" max="14624" width="7.5" style="2" customWidth="1"/>
    <col min="14625" max="14627" width="8.875" style="2" customWidth="1"/>
    <col min="14628" max="14849" width="11" style="2"/>
    <col min="14850" max="14851" width="52.625" style="2" customWidth="1"/>
    <col min="14852" max="14877" width="14.375" style="2" customWidth="1"/>
    <col min="14878" max="14880" width="7.5" style="2" customWidth="1"/>
    <col min="14881" max="14883" width="8.875" style="2" customWidth="1"/>
    <col min="14884" max="15105" width="11" style="2"/>
    <col min="15106" max="15107" width="52.625" style="2" customWidth="1"/>
    <col min="15108" max="15133" width="14.375" style="2" customWidth="1"/>
    <col min="15134" max="15136" width="7.5" style="2" customWidth="1"/>
    <col min="15137" max="15139" width="8.875" style="2" customWidth="1"/>
    <col min="15140" max="15361" width="11" style="2"/>
    <col min="15362" max="15363" width="52.625" style="2" customWidth="1"/>
    <col min="15364" max="15389" width="14.375" style="2" customWidth="1"/>
    <col min="15390" max="15392" width="7.5" style="2" customWidth="1"/>
    <col min="15393" max="15395" width="8.875" style="2" customWidth="1"/>
    <col min="15396" max="15617" width="11" style="2"/>
    <col min="15618" max="15619" width="52.625" style="2" customWidth="1"/>
    <col min="15620" max="15645" width="14.375" style="2" customWidth="1"/>
    <col min="15646" max="15648" width="7.5" style="2" customWidth="1"/>
    <col min="15649" max="15651" width="8.875" style="2" customWidth="1"/>
    <col min="15652" max="15873" width="11" style="2"/>
    <col min="15874" max="15875" width="52.625" style="2" customWidth="1"/>
    <col min="15876" max="15901" width="14.375" style="2" customWidth="1"/>
    <col min="15902" max="15904" width="7.5" style="2" customWidth="1"/>
    <col min="15905" max="15907" width="8.875" style="2" customWidth="1"/>
    <col min="15908" max="16129" width="11" style="2"/>
    <col min="16130" max="16131" width="52.625" style="2" customWidth="1"/>
    <col min="16132" max="16157" width="14.375" style="2" customWidth="1"/>
    <col min="16158" max="16160" width="7.5" style="2" customWidth="1"/>
    <col min="16161" max="16163" width="8.875" style="2" customWidth="1"/>
    <col min="16164" max="16378" width="11" style="2"/>
    <col min="16379" max="16383" width="11" style="2" customWidth="1"/>
    <col min="16384" max="16384" width="11" style="2"/>
  </cols>
  <sheetData>
    <row r="1" spans="1:39" ht="36">
      <c r="A1" s="1" t="s">
        <v>48</v>
      </c>
      <c r="B1" s="1" t="s">
        <v>47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"/>
      <c r="V1" s="3"/>
      <c r="W1" s="3"/>
      <c r="X1" s="10"/>
      <c r="Y1" s="10"/>
      <c r="Z1" s="10"/>
      <c r="AA1" s="10"/>
      <c r="AB1" s="10"/>
      <c r="AC1" s="10"/>
      <c r="AD1" s="10"/>
      <c r="AE1" s="10"/>
      <c r="AF1" s="10"/>
    </row>
    <row r="2" spans="1:39" ht="14.25">
      <c r="A2" s="38" t="s">
        <v>91</v>
      </c>
      <c r="B2" s="38" t="s">
        <v>95</v>
      </c>
      <c r="C2" s="4" t="s">
        <v>12</v>
      </c>
      <c r="D2" s="4" t="s">
        <v>0</v>
      </c>
      <c r="E2" s="4">
        <v>1992</v>
      </c>
      <c r="F2" s="4">
        <v>1993</v>
      </c>
      <c r="G2" s="4">
        <v>1994</v>
      </c>
      <c r="H2" s="4" t="s">
        <v>1</v>
      </c>
      <c r="I2" s="4">
        <v>1996</v>
      </c>
      <c r="J2" s="4">
        <v>1997</v>
      </c>
      <c r="K2" s="4">
        <v>1998</v>
      </c>
      <c r="L2" s="4">
        <v>1999</v>
      </c>
      <c r="M2" s="41">
        <v>2000</v>
      </c>
      <c r="N2" s="41" t="s">
        <v>2</v>
      </c>
      <c r="O2" s="41" t="s">
        <v>3</v>
      </c>
      <c r="P2" s="41" t="s">
        <v>4</v>
      </c>
      <c r="Q2" s="41" t="s">
        <v>5</v>
      </c>
      <c r="R2" s="41" t="s">
        <v>6</v>
      </c>
      <c r="S2" s="41" t="s">
        <v>7</v>
      </c>
      <c r="T2" s="41" t="s">
        <v>8</v>
      </c>
      <c r="U2" s="41" t="s">
        <v>9</v>
      </c>
      <c r="V2" s="41" t="s">
        <v>10</v>
      </c>
      <c r="W2" s="41" t="s">
        <v>11</v>
      </c>
      <c r="X2" s="41" t="s">
        <v>13</v>
      </c>
      <c r="Y2" s="41" t="s">
        <v>14</v>
      </c>
      <c r="Z2" s="41" t="s">
        <v>15</v>
      </c>
      <c r="AA2" s="41" t="s">
        <v>16</v>
      </c>
      <c r="AB2" s="41" t="s">
        <v>21</v>
      </c>
      <c r="AC2" s="41" t="s">
        <v>25</v>
      </c>
      <c r="AD2" s="41" t="s">
        <v>31</v>
      </c>
      <c r="AE2" s="41" t="s">
        <v>39</v>
      </c>
      <c r="AF2" s="41" t="s">
        <v>40</v>
      </c>
      <c r="AG2" s="41" t="s">
        <v>41</v>
      </c>
      <c r="AH2" s="41" t="s">
        <v>46</v>
      </c>
      <c r="AI2" s="41" t="s">
        <v>51</v>
      </c>
    </row>
    <row r="3" spans="1:39" s="5" customFormat="1" ht="12.95" customHeight="1">
      <c r="A3" s="12" t="s">
        <v>27</v>
      </c>
      <c r="B3" s="12" t="s">
        <v>28</v>
      </c>
      <c r="C3" s="11">
        <v>210553</v>
      </c>
      <c r="D3" s="11">
        <v>227139</v>
      </c>
      <c r="E3" s="11">
        <v>247727.046</v>
      </c>
      <c r="F3" s="11">
        <v>267069.09999999998</v>
      </c>
      <c r="G3" s="11">
        <v>285172.88799999998</v>
      </c>
      <c r="H3" s="11">
        <v>322421.15205506119</v>
      </c>
      <c r="I3" s="11">
        <v>351562.87419654999</v>
      </c>
      <c r="J3" s="11">
        <v>478499.19857886608</v>
      </c>
      <c r="K3" s="11">
        <v>529118.57628934993</v>
      </c>
      <c r="L3" s="11">
        <v>584754.89127820404</v>
      </c>
      <c r="M3" s="11">
        <v>612446.92832384002</v>
      </c>
      <c r="N3" s="11">
        <v>600422.07261851989</v>
      </c>
      <c r="O3" s="11">
        <v>576630.20189903001</v>
      </c>
      <c r="P3" s="11">
        <v>629699.82040317997</v>
      </c>
      <c r="Q3" s="11">
        <v>653694.10935841606</v>
      </c>
      <c r="R3" s="11">
        <v>718104.09784142312</v>
      </c>
      <c r="S3" s="11">
        <v>761990.93219580443</v>
      </c>
      <c r="T3" s="11">
        <v>792533.87964941852</v>
      </c>
      <c r="U3" s="11">
        <v>723863.85931253666</v>
      </c>
      <c r="V3" s="11">
        <v>797989.01977549831</v>
      </c>
      <c r="W3" s="40">
        <v>833955.06444425986</v>
      </c>
      <c r="X3" s="11">
        <v>856397.0074176389</v>
      </c>
      <c r="Y3" s="11">
        <v>921824.90835618391</v>
      </c>
      <c r="Z3" s="11">
        <v>975329.08737085853</v>
      </c>
      <c r="AA3" s="40">
        <v>1056399.2175889239</v>
      </c>
      <c r="AB3" s="11">
        <v>1077291.3564172965</v>
      </c>
      <c r="AC3" s="11">
        <v>1126384.0818507944</v>
      </c>
      <c r="AD3" s="11">
        <v>1204695.1053759991</v>
      </c>
      <c r="AE3" s="11">
        <v>1182803.3321236521</v>
      </c>
      <c r="AF3" s="11">
        <v>1295671.0334251178</v>
      </c>
      <c r="AG3" s="11">
        <v>1359382.233825366</v>
      </c>
      <c r="AH3" s="11">
        <v>1456746.2926910699</v>
      </c>
      <c r="AI3" s="43">
        <v>1333595.8674060288</v>
      </c>
    </row>
    <row r="4" spans="1:39" ht="12.95" customHeight="1">
      <c r="A4" s="8" t="s">
        <v>38</v>
      </c>
      <c r="B4" s="8" t="s">
        <v>37</v>
      </c>
      <c r="C4" s="6">
        <v>207173</v>
      </c>
      <c r="D4" s="6">
        <v>227139</v>
      </c>
      <c r="E4" s="6">
        <v>247727.046</v>
      </c>
      <c r="F4" s="6">
        <v>267069.09999999998</v>
      </c>
      <c r="G4" s="6">
        <v>285172.88799999998</v>
      </c>
      <c r="H4" s="6">
        <v>311105.20223495853</v>
      </c>
      <c r="I4" s="6">
        <v>337474</v>
      </c>
      <c r="J4" s="6">
        <v>373605.3181768161</v>
      </c>
      <c r="K4" s="6">
        <v>413605</v>
      </c>
      <c r="L4" s="6">
        <v>458755.204307754</v>
      </c>
      <c r="M4" s="6">
        <v>475022</v>
      </c>
      <c r="N4" s="6">
        <v>455000</v>
      </c>
      <c r="O4" s="6">
        <v>423591</v>
      </c>
      <c r="P4" s="6">
        <v>468000</v>
      </c>
      <c r="Q4" s="6">
        <v>491090.60835357616</v>
      </c>
      <c r="R4" s="6">
        <v>550099.80241797317</v>
      </c>
      <c r="S4" s="6">
        <v>590829.60482755443</v>
      </c>
      <c r="T4" s="6">
        <v>610382.13198541861</v>
      </c>
      <c r="U4" s="6">
        <v>540609.02746418666</v>
      </c>
      <c r="V4" s="6">
        <v>600944.98958592839</v>
      </c>
      <c r="W4" s="35">
        <v>625427.14699999988</v>
      </c>
      <c r="X4" s="6">
        <v>628841.78597193898</v>
      </c>
      <c r="Y4" s="6">
        <v>675964.85844527406</v>
      </c>
      <c r="Z4" s="6">
        <v>721054.1286280686</v>
      </c>
      <c r="AA4" s="35">
        <v>779181.06362225395</v>
      </c>
      <c r="AB4" s="6">
        <v>788177.39500000002</v>
      </c>
      <c r="AC4" s="6">
        <v>825124.24403111683</v>
      </c>
      <c r="AD4" s="6">
        <v>895597.1537102306</v>
      </c>
      <c r="AE4" s="6">
        <v>874000.635852654</v>
      </c>
      <c r="AF4" s="6">
        <v>1005321.2649446535</v>
      </c>
      <c r="AG4" s="6">
        <v>1064589.8599999999</v>
      </c>
      <c r="AH4" s="6">
        <v>1161710.3042115618</v>
      </c>
      <c r="AI4" s="44">
        <v>1065787.0880305218</v>
      </c>
    </row>
    <row r="5" spans="1:39" ht="12.95" customHeight="1">
      <c r="A5" s="8" t="s">
        <v>43</v>
      </c>
      <c r="B5" s="8" t="s">
        <v>42</v>
      </c>
      <c r="C5" s="6" t="s">
        <v>92</v>
      </c>
      <c r="D5" s="6" t="s">
        <v>92</v>
      </c>
      <c r="E5" s="6" t="s">
        <v>92</v>
      </c>
      <c r="F5" s="6" t="s">
        <v>92</v>
      </c>
      <c r="G5" s="6" t="s">
        <v>92</v>
      </c>
      <c r="H5" s="6" t="s">
        <v>92</v>
      </c>
      <c r="I5" s="6" t="s">
        <v>92</v>
      </c>
      <c r="J5" s="6">
        <v>87800</v>
      </c>
      <c r="K5" s="6">
        <v>96600</v>
      </c>
      <c r="L5" s="6">
        <v>104800</v>
      </c>
      <c r="M5" s="6">
        <v>114100</v>
      </c>
      <c r="N5" s="6">
        <v>119300</v>
      </c>
      <c r="O5" s="6">
        <v>122300</v>
      </c>
      <c r="P5" s="6">
        <v>123700</v>
      </c>
      <c r="Q5" s="6">
        <v>120100</v>
      </c>
      <c r="R5" s="6">
        <v>121100</v>
      </c>
      <c r="S5" s="6">
        <v>121100</v>
      </c>
      <c r="T5" s="6">
        <v>129553.2</v>
      </c>
      <c r="U5" s="6">
        <v>127000.13</v>
      </c>
      <c r="V5" s="6">
        <v>135007</v>
      </c>
      <c r="W5" s="35">
        <v>141934</v>
      </c>
      <c r="X5" s="6">
        <v>156754</v>
      </c>
      <c r="Y5" s="6">
        <v>169758</v>
      </c>
      <c r="Z5" s="6">
        <v>171903</v>
      </c>
      <c r="AA5" s="35">
        <v>192299</v>
      </c>
      <c r="AB5" s="6">
        <v>197116</v>
      </c>
      <c r="AC5" s="6">
        <v>206138</v>
      </c>
      <c r="AD5" s="6">
        <v>209353.42857886499</v>
      </c>
      <c r="AE5" s="6">
        <v>207537</v>
      </c>
      <c r="AF5" s="6">
        <v>186138.59308999</v>
      </c>
      <c r="AG5" s="6">
        <v>186227.66310459201</v>
      </c>
      <c r="AH5" s="6">
        <v>182376.402</v>
      </c>
      <c r="AI5" s="44">
        <v>156516.80443795299</v>
      </c>
    </row>
    <row r="6" spans="1:39" ht="12.95" customHeight="1">
      <c r="A6" s="39" t="s">
        <v>84</v>
      </c>
      <c r="B6" s="39" t="s">
        <v>85</v>
      </c>
      <c r="C6" s="6">
        <v>2047</v>
      </c>
      <c r="D6" s="6" t="s">
        <v>92</v>
      </c>
      <c r="E6" s="6" t="s">
        <v>92</v>
      </c>
      <c r="F6" s="6" t="s">
        <v>92</v>
      </c>
      <c r="G6" s="6" t="s">
        <v>92</v>
      </c>
      <c r="H6" s="6" t="s">
        <v>92</v>
      </c>
      <c r="I6" s="6" t="s">
        <v>92</v>
      </c>
      <c r="J6" s="6" t="s">
        <v>92</v>
      </c>
      <c r="K6" s="6" t="s">
        <v>92</v>
      </c>
      <c r="L6" s="6" t="s">
        <v>92</v>
      </c>
      <c r="M6" s="6" t="s">
        <v>92</v>
      </c>
      <c r="N6" s="6" t="s">
        <v>92</v>
      </c>
      <c r="O6" s="6" t="s">
        <v>92</v>
      </c>
      <c r="P6" s="6" t="s">
        <v>92</v>
      </c>
      <c r="Q6" s="6" t="s">
        <v>92</v>
      </c>
      <c r="R6" s="6" t="s">
        <v>92</v>
      </c>
      <c r="S6" s="6" t="s">
        <v>92</v>
      </c>
      <c r="T6" s="6">
        <v>5927</v>
      </c>
      <c r="U6" s="6">
        <v>5750</v>
      </c>
      <c r="V6" s="6">
        <v>6026</v>
      </c>
      <c r="W6" s="35">
        <v>6145.5310814439399</v>
      </c>
      <c r="X6" s="6">
        <v>6297.6945109534699</v>
      </c>
      <c r="Y6" s="6">
        <v>6598.9491048782802</v>
      </c>
      <c r="Z6" s="6">
        <v>6804.3302929708798</v>
      </c>
      <c r="AA6" s="35">
        <v>7264.4897072561598</v>
      </c>
      <c r="AB6" s="6">
        <v>7724</v>
      </c>
      <c r="AC6" s="6">
        <v>7367</v>
      </c>
      <c r="AD6" s="6">
        <v>6925</v>
      </c>
      <c r="AE6" s="6">
        <v>6731</v>
      </c>
      <c r="AF6" s="6">
        <v>6521.5901153744799</v>
      </c>
      <c r="AG6" s="6">
        <v>6311.6275222581999</v>
      </c>
      <c r="AH6" s="6">
        <v>6023.0510000000004</v>
      </c>
      <c r="AI6" s="44">
        <v>5736.9123437698499</v>
      </c>
    </row>
    <row r="7" spans="1:39" ht="14.25">
      <c r="A7" s="8" t="s">
        <v>87</v>
      </c>
      <c r="B7" s="8" t="s">
        <v>86</v>
      </c>
      <c r="C7" s="6">
        <v>3380</v>
      </c>
      <c r="D7" s="6">
        <v>0</v>
      </c>
      <c r="E7" s="6">
        <v>0</v>
      </c>
      <c r="F7" s="6">
        <v>0</v>
      </c>
      <c r="G7" s="6">
        <v>0</v>
      </c>
      <c r="H7" s="6">
        <v>9938.51595475266</v>
      </c>
      <c r="I7" s="6">
        <v>11190.782999999999</v>
      </c>
      <c r="J7" s="6">
        <v>12620.689</v>
      </c>
      <c r="K7" s="6">
        <v>12748.366</v>
      </c>
      <c r="L7" s="6">
        <v>13269.602977799999</v>
      </c>
      <c r="M7" s="6">
        <v>13337.39395213</v>
      </c>
      <c r="N7" s="6">
        <v>13602.908837450001</v>
      </c>
      <c r="O7" s="6">
        <v>15906.73690946</v>
      </c>
      <c r="P7" s="6">
        <v>20234.59120209</v>
      </c>
      <c r="Q7" s="6">
        <v>21805.875</v>
      </c>
      <c r="R7" s="6">
        <v>23536.114000000001</v>
      </c>
      <c r="S7" s="6">
        <v>24265.250454649999</v>
      </c>
      <c r="T7" s="6">
        <v>24450.40427834</v>
      </c>
      <c r="U7" s="6">
        <v>25782.755033909998</v>
      </c>
      <c r="V7" s="6">
        <v>28814.913248639998</v>
      </c>
      <c r="W7" s="35">
        <v>31066.953697880002</v>
      </c>
      <c r="X7" s="6">
        <v>33076.619744099997</v>
      </c>
      <c r="Y7" s="6">
        <v>36379.363955680004</v>
      </c>
      <c r="Z7" s="6">
        <v>41235.134366300001</v>
      </c>
      <c r="AA7" s="6">
        <v>42443.916575100004</v>
      </c>
      <c r="AB7" s="6">
        <v>48533.381594226143</v>
      </c>
      <c r="AC7" s="6">
        <v>50619.992761527697</v>
      </c>
      <c r="AD7" s="6">
        <v>54148.735172873421</v>
      </c>
      <c r="AE7" s="6">
        <v>54798.548525657949</v>
      </c>
      <c r="AF7" s="6">
        <v>56749.843347324255</v>
      </c>
      <c r="AG7" s="6">
        <v>60020.569433934201</v>
      </c>
      <c r="AH7" s="6">
        <v>62979.253954467902</v>
      </c>
      <c r="AI7" s="44">
        <v>60611.469314524038</v>
      </c>
      <c r="AJ7" s="46"/>
      <c r="AK7" s="46"/>
      <c r="AL7" s="46"/>
      <c r="AM7" s="46"/>
    </row>
    <row r="8" spans="1:39" ht="14.25">
      <c r="A8" s="39" t="s">
        <v>61</v>
      </c>
      <c r="B8" s="39" t="s">
        <v>60</v>
      </c>
      <c r="C8" s="6">
        <v>3380</v>
      </c>
      <c r="D8" s="6" t="s">
        <v>92</v>
      </c>
      <c r="E8" s="6" t="s">
        <v>92</v>
      </c>
      <c r="F8" s="6" t="s">
        <v>92</v>
      </c>
      <c r="G8" s="6" t="s">
        <v>92</v>
      </c>
      <c r="H8" s="6">
        <v>9841.51595475266</v>
      </c>
      <c r="I8" s="6">
        <v>10959.983</v>
      </c>
      <c r="J8" s="6">
        <v>12071.589</v>
      </c>
      <c r="K8" s="6">
        <v>11892.066000000001</v>
      </c>
      <c r="L8" s="6">
        <v>12118.370999999999</v>
      </c>
      <c r="M8" s="6">
        <v>11937.115</v>
      </c>
      <c r="N8" s="6">
        <v>11882.709000000001</v>
      </c>
      <c r="O8" s="6">
        <v>13757.395</v>
      </c>
      <c r="P8" s="6">
        <v>17483.512999999999</v>
      </c>
      <c r="Q8" s="6">
        <v>18716.474999999999</v>
      </c>
      <c r="R8" s="6">
        <v>20316.114000000001</v>
      </c>
      <c r="S8" s="6">
        <v>20800.098999999998</v>
      </c>
      <c r="T8" s="6">
        <v>20766.055</v>
      </c>
      <c r="U8" s="6">
        <v>21789.143</v>
      </c>
      <c r="V8" s="6">
        <v>24380.582999999999</v>
      </c>
      <c r="W8" s="35">
        <v>26364.364000000001</v>
      </c>
      <c r="X8" s="6">
        <v>27915.352999999999</v>
      </c>
      <c r="Y8" s="6">
        <v>30681.953000000001</v>
      </c>
      <c r="Z8" s="6">
        <v>34937.124000000003</v>
      </c>
      <c r="AA8" s="35">
        <v>35402.607000000004</v>
      </c>
      <c r="AB8" s="6">
        <v>35179.592134190003</v>
      </c>
      <c r="AC8" s="6">
        <v>35797.309419060002</v>
      </c>
      <c r="AD8" s="6">
        <v>35841.551907969995</v>
      </c>
      <c r="AE8" s="6">
        <v>35266.413178609997</v>
      </c>
      <c r="AF8" s="6">
        <v>35005.165365579996</v>
      </c>
      <c r="AG8" s="6">
        <v>34911.640477682005</v>
      </c>
      <c r="AH8" s="6">
        <v>33792.818445459001</v>
      </c>
      <c r="AI8" s="44">
        <v>31998.219244594999</v>
      </c>
      <c r="AJ8" s="46"/>
      <c r="AK8" s="46"/>
      <c r="AL8" s="46"/>
      <c r="AM8" s="46"/>
    </row>
    <row r="9" spans="1:39" ht="14.25">
      <c r="A9" s="39" t="s">
        <v>89</v>
      </c>
      <c r="B9" s="39" t="s">
        <v>88</v>
      </c>
      <c r="C9" s="6" t="s">
        <v>92</v>
      </c>
      <c r="D9" s="6" t="s">
        <v>92</v>
      </c>
      <c r="E9" s="6" t="s">
        <v>92</v>
      </c>
      <c r="F9" s="6" t="s">
        <v>92</v>
      </c>
      <c r="G9" s="6" t="s">
        <v>92</v>
      </c>
      <c r="H9" s="6" t="s">
        <v>92</v>
      </c>
      <c r="I9" s="6" t="s">
        <v>92</v>
      </c>
      <c r="J9" s="6" t="s">
        <v>92</v>
      </c>
      <c r="K9" s="6" t="s">
        <v>92</v>
      </c>
      <c r="L9" s="6" t="s">
        <v>92</v>
      </c>
      <c r="M9" s="6" t="s">
        <v>92</v>
      </c>
      <c r="N9" s="6" t="s">
        <v>92</v>
      </c>
      <c r="O9" s="6" t="s">
        <v>92</v>
      </c>
      <c r="P9" s="6" t="s">
        <v>92</v>
      </c>
      <c r="Q9" s="6" t="s">
        <v>92</v>
      </c>
      <c r="R9" s="6" t="s">
        <v>92</v>
      </c>
      <c r="S9" s="6" t="s">
        <v>92</v>
      </c>
      <c r="T9" s="6" t="s">
        <v>92</v>
      </c>
      <c r="U9" s="6" t="s">
        <v>92</v>
      </c>
      <c r="V9" s="6" t="s">
        <v>92</v>
      </c>
      <c r="W9" s="35" t="s">
        <v>92</v>
      </c>
      <c r="X9" s="6" t="s">
        <v>92</v>
      </c>
      <c r="Y9" s="6" t="s">
        <v>92</v>
      </c>
      <c r="Z9" s="6" t="s">
        <v>92</v>
      </c>
      <c r="AA9" s="6" t="s">
        <v>92</v>
      </c>
      <c r="AB9" s="6">
        <v>5233.4947517261407</v>
      </c>
      <c r="AC9" s="6">
        <v>5586.8633197376894</v>
      </c>
      <c r="AD9" s="6">
        <v>8081.9185674834298</v>
      </c>
      <c r="AE9" s="6">
        <v>8542.7957389179501</v>
      </c>
      <c r="AF9" s="6">
        <v>9417.6333217042629</v>
      </c>
      <c r="AG9" s="6">
        <v>11206.774948582201</v>
      </c>
      <c r="AH9" s="6">
        <v>14072.363488618905</v>
      </c>
      <c r="AI9" s="44">
        <v>12382.112578699038</v>
      </c>
      <c r="AJ9" s="46"/>
      <c r="AK9" s="46"/>
      <c r="AL9" s="46"/>
      <c r="AM9" s="46"/>
    </row>
    <row r="10" spans="1:39" ht="14.25">
      <c r="A10" s="39" t="s">
        <v>57</v>
      </c>
      <c r="B10" s="39" t="s">
        <v>56</v>
      </c>
      <c r="C10" s="6" t="s">
        <v>92</v>
      </c>
      <c r="D10" s="6" t="s">
        <v>92</v>
      </c>
      <c r="E10" s="6" t="s">
        <v>92</v>
      </c>
      <c r="F10" s="6" t="s">
        <v>92</v>
      </c>
      <c r="G10" s="6" t="s">
        <v>92</v>
      </c>
      <c r="H10" s="6">
        <v>97</v>
      </c>
      <c r="I10" s="6">
        <v>230.8</v>
      </c>
      <c r="J10" s="6">
        <v>549.1</v>
      </c>
      <c r="K10" s="6">
        <v>856.3</v>
      </c>
      <c r="L10" s="6">
        <v>1151.2319778000001</v>
      </c>
      <c r="M10" s="6">
        <v>1400.2789521300001</v>
      </c>
      <c r="N10" s="6">
        <v>1720.1998374499999</v>
      </c>
      <c r="O10" s="6">
        <v>2149.3419094599999</v>
      </c>
      <c r="P10" s="6">
        <v>2751.0782020900001</v>
      </c>
      <c r="Q10" s="6">
        <v>3089.4</v>
      </c>
      <c r="R10" s="6">
        <v>3220</v>
      </c>
      <c r="S10" s="6">
        <v>3465.1514546499998</v>
      </c>
      <c r="T10" s="6">
        <v>3684.3492783400002</v>
      </c>
      <c r="U10" s="6">
        <v>3993.6120339099998</v>
      </c>
      <c r="V10" s="6">
        <v>4434.3302486399998</v>
      </c>
      <c r="W10" s="35">
        <v>4702.5896978800001</v>
      </c>
      <c r="X10" s="6">
        <v>5161.2667441000003</v>
      </c>
      <c r="Y10" s="6">
        <v>5697.4109556800004</v>
      </c>
      <c r="Z10" s="6">
        <v>6298.0103663</v>
      </c>
      <c r="AA10" s="35">
        <v>7041.3095751000001</v>
      </c>
      <c r="AB10" s="6">
        <v>8120.2947083099998</v>
      </c>
      <c r="AC10" s="6">
        <v>9235.8200227300003</v>
      </c>
      <c r="AD10" s="6">
        <v>10225.26469742</v>
      </c>
      <c r="AE10" s="6">
        <v>10989.33960813</v>
      </c>
      <c r="AF10" s="6">
        <v>12327.044660039999</v>
      </c>
      <c r="AG10" s="6">
        <v>13902.15400767</v>
      </c>
      <c r="AH10" s="6">
        <v>15114.07202039</v>
      </c>
      <c r="AI10" s="44">
        <v>16231.13749123</v>
      </c>
      <c r="AJ10" s="46"/>
      <c r="AK10" s="46"/>
      <c r="AL10" s="46"/>
      <c r="AM10" s="46"/>
    </row>
    <row r="11" spans="1:39" ht="14.25">
      <c r="A11" s="8" t="s">
        <v>30</v>
      </c>
      <c r="B11" s="8" t="s">
        <v>24</v>
      </c>
      <c r="C11" s="16" t="s">
        <v>93</v>
      </c>
      <c r="D11" s="16" t="s">
        <v>93</v>
      </c>
      <c r="E11" s="16" t="s">
        <v>93</v>
      </c>
      <c r="F11" s="16" t="s">
        <v>93</v>
      </c>
      <c r="G11" s="16" t="s">
        <v>93</v>
      </c>
      <c r="H11" s="6">
        <v>1377.4338653499999</v>
      </c>
      <c r="I11" s="6">
        <v>2898.0911965499999</v>
      </c>
      <c r="J11" s="6">
        <v>4473.1914020499999</v>
      </c>
      <c r="K11" s="6">
        <v>6165.2102893499996</v>
      </c>
      <c r="L11" s="6">
        <v>7930.0839926499993</v>
      </c>
      <c r="M11" s="6">
        <v>10002.028450009999</v>
      </c>
      <c r="N11" s="6">
        <v>12506.567906009999</v>
      </c>
      <c r="O11" s="6">
        <v>14798.922589469999</v>
      </c>
      <c r="P11" s="6">
        <v>17687.46726628</v>
      </c>
      <c r="Q11" s="6">
        <v>20515.940698660001</v>
      </c>
      <c r="R11" s="6">
        <v>23023.75781952</v>
      </c>
      <c r="S11" s="6">
        <v>25333.713623560001</v>
      </c>
      <c r="T11" s="6">
        <v>27570.867615740004</v>
      </c>
      <c r="U11" s="6">
        <v>29892.360680820002</v>
      </c>
      <c r="V11" s="6">
        <v>32474.722237380003</v>
      </c>
      <c r="W11" s="35">
        <v>34668.722237380003</v>
      </c>
      <c r="X11" s="6">
        <v>36727.722237380003</v>
      </c>
      <c r="Y11" s="6">
        <v>38645.722237380003</v>
      </c>
      <c r="Z11" s="6">
        <v>40010.722237380003</v>
      </c>
      <c r="AA11" s="35">
        <v>41263.722237380003</v>
      </c>
      <c r="AB11" s="6">
        <v>42318.39634367</v>
      </c>
      <c r="AC11" s="6">
        <v>43297.7284449</v>
      </c>
      <c r="AD11" s="6">
        <v>44329.200071979998</v>
      </c>
      <c r="AE11" s="6">
        <v>45285.190080699998</v>
      </c>
      <c r="AF11" s="6">
        <v>46182.780509179996</v>
      </c>
      <c r="AG11" s="6">
        <v>47221.736296399991</v>
      </c>
      <c r="AH11" s="6">
        <v>48261.43600704999</v>
      </c>
      <c r="AI11" s="44">
        <v>49418.052055579989</v>
      </c>
      <c r="AJ11" s="46"/>
      <c r="AK11" s="46"/>
      <c r="AL11" s="46"/>
      <c r="AM11" s="46"/>
    </row>
    <row r="12" spans="1:39" ht="14.25">
      <c r="A12" s="9" t="s">
        <v>45</v>
      </c>
      <c r="B12" s="9" t="s">
        <v>44</v>
      </c>
      <c r="C12" s="7" t="s">
        <v>93</v>
      </c>
      <c r="D12" s="7" t="s">
        <v>93</v>
      </c>
      <c r="E12" s="7" t="s">
        <v>93</v>
      </c>
      <c r="F12" s="7" t="s">
        <v>93</v>
      </c>
      <c r="G12" s="7" t="s">
        <v>93</v>
      </c>
      <c r="H12" s="7" t="s">
        <v>93</v>
      </c>
      <c r="I12" s="7" t="s">
        <v>93</v>
      </c>
      <c r="J12" s="7" t="s">
        <v>93</v>
      </c>
      <c r="K12" s="7" t="s">
        <v>93</v>
      </c>
      <c r="L12" s="7" t="s">
        <v>93</v>
      </c>
      <c r="M12" s="7">
        <v>-14.494078299999998</v>
      </c>
      <c r="N12" s="7">
        <v>12.595875060000001</v>
      </c>
      <c r="O12" s="7">
        <v>33.542400100000002</v>
      </c>
      <c r="P12" s="7">
        <v>77.761934810000014</v>
      </c>
      <c r="Q12" s="7">
        <v>181.68530618</v>
      </c>
      <c r="R12" s="7">
        <v>344.42360392999996</v>
      </c>
      <c r="S12" s="7">
        <v>462.36329004000004</v>
      </c>
      <c r="T12" s="7">
        <v>577.27576992000002</v>
      </c>
      <c r="U12" s="7">
        <v>579.58613361999994</v>
      </c>
      <c r="V12" s="7">
        <v>747.39470355000003</v>
      </c>
      <c r="W12" s="36">
        <v>858.24150899999984</v>
      </c>
      <c r="X12" s="7">
        <v>996.87946422000005</v>
      </c>
      <c r="Y12" s="7">
        <v>1076.9637178500002</v>
      </c>
      <c r="Z12" s="7">
        <v>1126.1021391100001</v>
      </c>
      <c r="AA12" s="36">
        <v>1211.51515419</v>
      </c>
      <c r="AB12" s="7">
        <v>1146.1834793999999</v>
      </c>
      <c r="AC12" s="7">
        <v>1204.11661325</v>
      </c>
      <c r="AD12" s="7">
        <v>1266.5878420500001</v>
      </c>
      <c r="AE12" s="7">
        <v>1181.9576646400001</v>
      </c>
      <c r="AF12" s="7">
        <v>1278.55153397</v>
      </c>
      <c r="AG12" s="7">
        <v>1322.4049904400001</v>
      </c>
      <c r="AH12" s="7">
        <v>1418.8965179899999</v>
      </c>
      <c r="AI12" s="45">
        <v>1262.45356745</v>
      </c>
      <c r="AJ12" s="46"/>
      <c r="AK12" s="46"/>
      <c r="AL12" s="46"/>
      <c r="AM12" s="46"/>
    </row>
    <row r="13" spans="1:39" ht="12.95" customHeight="1">
      <c r="AJ13" s="46"/>
      <c r="AK13" s="46"/>
      <c r="AL13" s="46"/>
      <c r="AM13" s="46"/>
    </row>
    <row r="14" spans="1:39" ht="12.95" customHeight="1"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8"/>
      <c r="AH14" s="18"/>
      <c r="AI14" s="18"/>
      <c r="AJ14" s="46"/>
      <c r="AK14" s="46"/>
      <c r="AL14" s="46"/>
      <c r="AM14" s="46"/>
    </row>
    <row r="15" spans="1:39" ht="12" customHeight="1">
      <c r="AG15" s="15"/>
      <c r="AH15" s="15"/>
      <c r="AI15" s="15"/>
    </row>
    <row r="16" spans="1:39"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</row>
    <row r="17" spans="1:35"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</row>
    <row r="18" spans="1:35">
      <c r="AG18" s="15"/>
      <c r="AH18" s="15"/>
      <c r="AI18" s="15"/>
    </row>
    <row r="19" spans="1:35">
      <c r="AG19" s="15"/>
      <c r="AH19" s="15"/>
      <c r="AI19" s="15"/>
    </row>
    <row r="20" spans="1:35">
      <c r="AG20" s="15"/>
      <c r="AH20" s="15"/>
      <c r="AI20" s="15"/>
    </row>
    <row r="21" spans="1:35">
      <c r="AG21" s="15"/>
      <c r="AH21" s="15"/>
      <c r="AI21" s="42"/>
    </row>
    <row r="22" spans="1:35">
      <c r="AG22" s="15"/>
      <c r="AH22" s="15"/>
      <c r="AI22" s="15"/>
    </row>
    <row r="23" spans="1:35">
      <c r="AG23" s="15"/>
      <c r="AH23" s="15"/>
      <c r="AI23" s="15"/>
    </row>
    <row r="24" spans="1:35">
      <c r="AG24" s="15"/>
      <c r="AH24" s="15"/>
      <c r="AI24" s="15"/>
    </row>
    <row r="25" spans="1:35" ht="36">
      <c r="A25" s="1" t="s">
        <v>50</v>
      </c>
      <c r="B25" s="1" t="s">
        <v>49</v>
      </c>
      <c r="AG25" s="15"/>
      <c r="AH25" s="15"/>
      <c r="AI25" s="15"/>
    </row>
    <row r="26" spans="1:35">
      <c r="A26" s="2" t="s">
        <v>96</v>
      </c>
      <c r="B26" s="2" t="s">
        <v>97</v>
      </c>
      <c r="AH26" s="15"/>
      <c r="AI26" s="15"/>
    </row>
    <row r="37" spans="35:35">
      <c r="AI37" s="15"/>
    </row>
    <row r="38" spans="35:35">
      <c r="AI38" s="15"/>
    </row>
    <row r="39" spans="35:35">
      <c r="AI39" s="15"/>
    </row>
    <row r="40" spans="35:35">
      <c r="AI40" s="15"/>
    </row>
    <row r="41" spans="35:35">
      <c r="AI41" s="15"/>
    </row>
    <row r="42" spans="35:35">
      <c r="AI42" s="15"/>
    </row>
    <row r="43" spans="35:35">
      <c r="AI43" s="15"/>
    </row>
    <row r="44" spans="35:35">
      <c r="AI44" s="15"/>
    </row>
    <row r="45" spans="35:35">
      <c r="AI45" s="15"/>
    </row>
    <row r="55" spans="1:2" ht="18">
      <c r="A55" s="1"/>
      <c r="B55" s="1"/>
    </row>
    <row r="91" spans="1:35">
      <c r="C91" s="4" t="s">
        <v>17</v>
      </c>
      <c r="D91" s="4" t="s">
        <v>0</v>
      </c>
      <c r="E91" s="4" t="s">
        <v>18</v>
      </c>
      <c r="F91" s="4" t="s">
        <v>19</v>
      </c>
      <c r="G91" s="4" t="s">
        <v>20</v>
      </c>
      <c r="H91" s="4" t="s">
        <v>1</v>
      </c>
      <c r="I91" s="4" t="s">
        <v>32</v>
      </c>
      <c r="J91" s="4" t="s">
        <v>33</v>
      </c>
      <c r="K91" s="4" t="s">
        <v>34</v>
      </c>
      <c r="L91" s="4" t="s">
        <v>35</v>
      </c>
      <c r="M91" s="4" t="s">
        <v>36</v>
      </c>
      <c r="N91" s="4" t="s">
        <v>2</v>
      </c>
      <c r="O91" s="4" t="s">
        <v>3</v>
      </c>
      <c r="P91" s="4" t="s">
        <v>4</v>
      </c>
      <c r="Q91" s="4" t="s">
        <v>5</v>
      </c>
      <c r="R91" s="4" t="s">
        <v>6</v>
      </c>
      <c r="S91" s="4" t="s">
        <v>7</v>
      </c>
      <c r="T91" s="4" t="s">
        <v>8</v>
      </c>
      <c r="U91" s="4" t="s">
        <v>9</v>
      </c>
      <c r="V91" s="4" t="s">
        <v>10</v>
      </c>
      <c r="W91" s="4" t="s">
        <v>11</v>
      </c>
      <c r="X91" s="4" t="s">
        <v>13</v>
      </c>
      <c r="Y91" s="4" t="s">
        <v>14</v>
      </c>
      <c r="Z91" s="4" t="s">
        <v>15</v>
      </c>
      <c r="AA91" s="4" t="s">
        <v>16</v>
      </c>
      <c r="AB91" s="4" t="s">
        <v>21</v>
      </c>
      <c r="AC91" s="4" t="s">
        <v>25</v>
      </c>
      <c r="AD91" s="4" t="s">
        <v>31</v>
      </c>
      <c r="AE91" s="4" t="s">
        <v>39</v>
      </c>
      <c r="AF91" s="4" t="s">
        <v>40</v>
      </c>
      <c r="AG91" s="4" t="s">
        <v>41</v>
      </c>
      <c r="AH91" s="4" t="s">
        <v>46</v>
      </c>
      <c r="AI91" s="4" t="s">
        <v>51</v>
      </c>
    </row>
    <row r="92" spans="1:35">
      <c r="A92" s="17" t="s">
        <v>91</v>
      </c>
      <c r="B92" s="17" t="s">
        <v>90</v>
      </c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</row>
    <row r="93" spans="1:35">
      <c r="A93" s="12" t="s">
        <v>27</v>
      </c>
      <c r="B93" s="12" t="s">
        <v>28</v>
      </c>
      <c r="C93" s="11">
        <f t="shared" ref="C93:AI93" si="0">C3</f>
        <v>210553</v>
      </c>
      <c r="D93" s="11">
        <f t="shared" si="0"/>
        <v>227139</v>
      </c>
      <c r="E93" s="11">
        <f t="shared" si="0"/>
        <v>247727.046</v>
      </c>
      <c r="F93" s="11">
        <f t="shared" si="0"/>
        <v>267069.09999999998</v>
      </c>
      <c r="G93" s="11">
        <f t="shared" si="0"/>
        <v>285172.88799999998</v>
      </c>
      <c r="H93" s="11">
        <f t="shared" si="0"/>
        <v>322421.15205506119</v>
      </c>
      <c r="I93" s="11">
        <f t="shared" si="0"/>
        <v>351562.87419654999</v>
      </c>
      <c r="J93" s="11">
        <f t="shared" si="0"/>
        <v>478499.19857886608</v>
      </c>
      <c r="K93" s="11">
        <f t="shared" si="0"/>
        <v>529118.57628934993</v>
      </c>
      <c r="L93" s="11">
        <f t="shared" si="0"/>
        <v>584754.89127820404</v>
      </c>
      <c r="M93" s="11">
        <f t="shared" si="0"/>
        <v>612446.92832384002</v>
      </c>
      <c r="N93" s="11">
        <f t="shared" si="0"/>
        <v>600422.07261851989</v>
      </c>
      <c r="O93" s="11">
        <f t="shared" si="0"/>
        <v>576630.20189903001</v>
      </c>
      <c r="P93" s="11">
        <f t="shared" si="0"/>
        <v>629699.82040317997</v>
      </c>
      <c r="Q93" s="11">
        <f t="shared" si="0"/>
        <v>653694.10935841606</v>
      </c>
      <c r="R93" s="11">
        <f t="shared" si="0"/>
        <v>718104.09784142312</v>
      </c>
      <c r="S93" s="11">
        <f t="shared" si="0"/>
        <v>761990.93219580443</v>
      </c>
      <c r="T93" s="11">
        <f t="shared" si="0"/>
        <v>792533.87964941852</v>
      </c>
      <c r="U93" s="11">
        <f t="shared" si="0"/>
        <v>723863.85931253666</v>
      </c>
      <c r="V93" s="11">
        <f t="shared" si="0"/>
        <v>797989.01977549831</v>
      </c>
      <c r="W93" s="11">
        <f t="shared" si="0"/>
        <v>833955.06444425986</v>
      </c>
      <c r="X93" s="11">
        <f t="shared" si="0"/>
        <v>856397.0074176389</v>
      </c>
      <c r="Y93" s="11">
        <f t="shared" si="0"/>
        <v>921824.90835618391</v>
      </c>
      <c r="Z93" s="11">
        <f t="shared" si="0"/>
        <v>975329.08737085853</v>
      </c>
      <c r="AA93" s="11">
        <f t="shared" si="0"/>
        <v>1056399.2175889239</v>
      </c>
      <c r="AB93" s="11">
        <f t="shared" si="0"/>
        <v>1077291.3564172965</v>
      </c>
      <c r="AC93" s="11">
        <f t="shared" si="0"/>
        <v>1126384.0818507944</v>
      </c>
      <c r="AD93" s="11">
        <f t="shared" si="0"/>
        <v>1204695.1053759991</v>
      </c>
      <c r="AE93" s="11">
        <f t="shared" si="0"/>
        <v>1182803.3321236521</v>
      </c>
      <c r="AF93" s="11">
        <f t="shared" si="0"/>
        <v>1295671.0334251178</v>
      </c>
      <c r="AG93" s="11">
        <f t="shared" si="0"/>
        <v>1359382.233825366</v>
      </c>
      <c r="AH93" s="11">
        <f t="shared" si="0"/>
        <v>1456746.2926910699</v>
      </c>
      <c r="AI93" s="11">
        <f t="shared" si="0"/>
        <v>1333595.8674060288</v>
      </c>
    </row>
    <row r="94" spans="1:35">
      <c r="A94" s="8" t="s">
        <v>38</v>
      </c>
      <c r="B94" s="8" t="s">
        <v>37</v>
      </c>
      <c r="C94" s="6">
        <f t="shared" ref="C94:AI94" si="1">C4</f>
        <v>207173</v>
      </c>
      <c r="D94" s="6">
        <f t="shared" si="1"/>
        <v>227139</v>
      </c>
      <c r="E94" s="6">
        <f t="shared" si="1"/>
        <v>247727.046</v>
      </c>
      <c r="F94" s="6">
        <f t="shared" si="1"/>
        <v>267069.09999999998</v>
      </c>
      <c r="G94" s="6">
        <f t="shared" si="1"/>
        <v>285172.88799999998</v>
      </c>
      <c r="H94" s="6">
        <f t="shared" si="1"/>
        <v>311105.20223495853</v>
      </c>
      <c r="I94" s="6">
        <f t="shared" si="1"/>
        <v>337474</v>
      </c>
      <c r="J94" s="6">
        <f t="shared" si="1"/>
        <v>373605.3181768161</v>
      </c>
      <c r="K94" s="6">
        <f t="shared" si="1"/>
        <v>413605</v>
      </c>
      <c r="L94" s="6">
        <f t="shared" si="1"/>
        <v>458755.204307754</v>
      </c>
      <c r="M94" s="6">
        <f t="shared" si="1"/>
        <v>475022</v>
      </c>
      <c r="N94" s="6">
        <f t="shared" si="1"/>
        <v>455000</v>
      </c>
      <c r="O94" s="6">
        <f t="shared" si="1"/>
        <v>423591</v>
      </c>
      <c r="P94" s="6">
        <f t="shared" si="1"/>
        <v>468000</v>
      </c>
      <c r="Q94" s="6">
        <f t="shared" si="1"/>
        <v>491090.60835357616</v>
      </c>
      <c r="R94" s="6">
        <f t="shared" si="1"/>
        <v>550099.80241797317</v>
      </c>
      <c r="S94" s="6">
        <f t="shared" si="1"/>
        <v>590829.60482755443</v>
      </c>
      <c r="T94" s="6">
        <f t="shared" si="1"/>
        <v>610382.13198541861</v>
      </c>
      <c r="U94" s="6">
        <f t="shared" si="1"/>
        <v>540609.02746418666</v>
      </c>
      <c r="V94" s="6">
        <f t="shared" si="1"/>
        <v>600944.98958592839</v>
      </c>
      <c r="W94" s="6">
        <f t="shared" si="1"/>
        <v>625427.14699999988</v>
      </c>
      <c r="X94" s="6">
        <f t="shared" si="1"/>
        <v>628841.78597193898</v>
      </c>
      <c r="Y94" s="6">
        <f t="shared" si="1"/>
        <v>675964.85844527406</v>
      </c>
      <c r="Z94" s="6">
        <f t="shared" si="1"/>
        <v>721054.1286280686</v>
      </c>
      <c r="AA94" s="6">
        <f t="shared" si="1"/>
        <v>779181.06362225395</v>
      </c>
      <c r="AB94" s="6">
        <f t="shared" si="1"/>
        <v>788177.39500000002</v>
      </c>
      <c r="AC94" s="6">
        <f t="shared" si="1"/>
        <v>825124.24403111683</v>
      </c>
      <c r="AD94" s="6">
        <f t="shared" si="1"/>
        <v>895597.1537102306</v>
      </c>
      <c r="AE94" s="6">
        <f t="shared" si="1"/>
        <v>874000.635852654</v>
      </c>
      <c r="AF94" s="6">
        <f t="shared" si="1"/>
        <v>1005321.2649446535</v>
      </c>
      <c r="AG94" s="6">
        <f t="shared" si="1"/>
        <v>1064589.8599999999</v>
      </c>
      <c r="AH94" s="6">
        <f t="shared" si="1"/>
        <v>1161710.3042115618</v>
      </c>
      <c r="AI94" s="6">
        <f t="shared" si="1"/>
        <v>1065787.0880305218</v>
      </c>
    </row>
    <row r="95" spans="1:35">
      <c r="A95" s="8" t="s">
        <v>29</v>
      </c>
      <c r="B95" s="8" t="s">
        <v>23</v>
      </c>
      <c r="C95" s="6" t="str">
        <f t="shared" ref="C95:I95" si="2">C5</f>
        <v>…</v>
      </c>
      <c r="D95" s="6" t="str">
        <f t="shared" si="2"/>
        <v>…</v>
      </c>
      <c r="E95" s="6" t="str">
        <f t="shared" si="2"/>
        <v>…</v>
      </c>
      <c r="F95" s="6" t="str">
        <f t="shared" si="2"/>
        <v>…</v>
      </c>
      <c r="G95" s="6" t="str">
        <f t="shared" si="2"/>
        <v>…</v>
      </c>
      <c r="H95" s="6" t="str">
        <f t="shared" si="2"/>
        <v>…</v>
      </c>
      <c r="I95" s="6" t="str">
        <f t="shared" si="2"/>
        <v>…</v>
      </c>
      <c r="J95" s="6">
        <f t="shared" ref="J95:AI95" si="3">J5</f>
        <v>87800</v>
      </c>
      <c r="K95" s="6">
        <f t="shared" si="3"/>
        <v>96600</v>
      </c>
      <c r="L95" s="6">
        <f t="shared" si="3"/>
        <v>104800</v>
      </c>
      <c r="M95" s="6">
        <f t="shared" si="3"/>
        <v>114100</v>
      </c>
      <c r="N95" s="6">
        <f t="shared" si="3"/>
        <v>119300</v>
      </c>
      <c r="O95" s="6">
        <f t="shared" si="3"/>
        <v>122300</v>
      </c>
      <c r="P95" s="6">
        <f t="shared" si="3"/>
        <v>123700</v>
      </c>
      <c r="Q95" s="6">
        <f t="shared" si="3"/>
        <v>120100</v>
      </c>
      <c r="R95" s="6">
        <f t="shared" si="3"/>
        <v>121100</v>
      </c>
      <c r="S95" s="6">
        <f t="shared" si="3"/>
        <v>121100</v>
      </c>
      <c r="T95" s="6">
        <f t="shared" si="3"/>
        <v>129553.2</v>
      </c>
      <c r="U95" s="6">
        <f t="shared" si="3"/>
        <v>127000.13</v>
      </c>
      <c r="V95" s="6">
        <f t="shared" si="3"/>
        <v>135007</v>
      </c>
      <c r="W95" s="6">
        <f t="shared" si="3"/>
        <v>141934</v>
      </c>
      <c r="X95" s="6">
        <f t="shared" si="3"/>
        <v>156754</v>
      </c>
      <c r="Y95" s="6">
        <f t="shared" si="3"/>
        <v>169758</v>
      </c>
      <c r="Z95" s="6">
        <f t="shared" si="3"/>
        <v>171903</v>
      </c>
      <c r="AA95" s="6">
        <f t="shared" si="3"/>
        <v>192299</v>
      </c>
      <c r="AB95" s="6">
        <f t="shared" si="3"/>
        <v>197116</v>
      </c>
      <c r="AC95" s="6">
        <f t="shared" si="3"/>
        <v>206138</v>
      </c>
      <c r="AD95" s="6">
        <f t="shared" si="3"/>
        <v>209353.42857886499</v>
      </c>
      <c r="AE95" s="6">
        <f t="shared" si="3"/>
        <v>207537</v>
      </c>
      <c r="AF95" s="6">
        <f t="shared" si="3"/>
        <v>186138.59308999</v>
      </c>
      <c r="AG95" s="6">
        <f t="shared" si="3"/>
        <v>186227.66310459201</v>
      </c>
      <c r="AH95" s="6">
        <f t="shared" si="3"/>
        <v>182376.402</v>
      </c>
      <c r="AI95" s="6">
        <f t="shared" si="3"/>
        <v>156516.80443795299</v>
      </c>
    </row>
    <row r="96" spans="1:35">
      <c r="A96" s="8" t="s">
        <v>26</v>
      </c>
      <c r="B96" s="8" t="s">
        <v>22</v>
      </c>
      <c r="C96" s="6">
        <f t="shared" ref="C96:AI96" si="4">C7</f>
        <v>3380</v>
      </c>
      <c r="D96" s="6">
        <f t="shared" si="4"/>
        <v>0</v>
      </c>
      <c r="E96" s="6">
        <f t="shared" si="4"/>
        <v>0</v>
      </c>
      <c r="F96" s="6">
        <f t="shared" si="4"/>
        <v>0</v>
      </c>
      <c r="G96" s="6">
        <f t="shared" si="4"/>
        <v>0</v>
      </c>
      <c r="H96" s="6">
        <f t="shared" si="4"/>
        <v>9938.51595475266</v>
      </c>
      <c r="I96" s="6">
        <f t="shared" si="4"/>
        <v>11190.782999999999</v>
      </c>
      <c r="J96" s="6">
        <f t="shared" si="4"/>
        <v>12620.689</v>
      </c>
      <c r="K96" s="6">
        <f t="shared" si="4"/>
        <v>12748.366</v>
      </c>
      <c r="L96" s="6">
        <f t="shared" si="4"/>
        <v>13269.602977799999</v>
      </c>
      <c r="M96" s="6">
        <f t="shared" si="4"/>
        <v>13337.39395213</v>
      </c>
      <c r="N96" s="6">
        <f t="shared" si="4"/>
        <v>13602.908837450001</v>
      </c>
      <c r="O96" s="6">
        <f t="shared" si="4"/>
        <v>15906.73690946</v>
      </c>
      <c r="P96" s="6">
        <f t="shared" si="4"/>
        <v>20234.59120209</v>
      </c>
      <c r="Q96" s="6">
        <f t="shared" si="4"/>
        <v>21805.875</v>
      </c>
      <c r="R96" s="6">
        <f t="shared" si="4"/>
        <v>23536.114000000001</v>
      </c>
      <c r="S96" s="6">
        <f t="shared" si="4"/>
        <v>24265.250454649999</v>
      </c>
      <c r="T96" s="6">
        <f t="shared" si="4"/>
        <v>24450.40427834</v>
      </c>
      <c r="U96" s="6">
        <f t="shared" si="4"/>
        <v>25782.755033909998</v>
      </c>
      <c r="V96" s="6">
        <f t="shared" si="4"/>
        <v>28814.913248639998</v>
      </c>
      <c r="W96" s="6">
        <f t="shared" si="4"/>
        <v>31066.953697880002</v>
      </c>
      <c r="X96" s="6">
        <f t="shared" si="4"/>
        <v>33076.619744099997</v>
      </c>
      <c r="Y96" s="6">
        <f t="shared" si="4"/>
        <v>36379.363955680004</v>
      </c>
      <c r="Z96" s="6">
        <f t="shared" si="4"/>
        <v>41235.134366300001</v>
      </c>
      <c r="AA96" s="6">
        <f t="shared" si="4"/>
        <v>42443.916575100004</v>
      </c>
      <c r="AB96" s="6">
        <f t="shared" si="4"/>
        <v>48533.381594226143</v>
      </c>
      <c r="AC96" s="6">
        <f t="shared" si="4"/>
        <v>50619.992761527697</v>
      </c>
      <c r="AD96" s="6">
        <f t="shared" si="4"/>
        <v>54148.735172873421</v>
      </c>
      <c r="AE96" s="6">
        <f t="shared" si="4"/>
        <v>54798.548525657949</v>
      </c>
      <c r="AF96" s="6">
        <f t="shared" si="4"/>
        <v>56749.843347324255</v>
      </c>
      <c r="AG96" s="6">
        <f t="shared" si="4"/>
        <v>60020.569433934201</v>
      </c>
      <c r="AH96" s="6">
        <f t="shared" si="4"/>
        <v>62979.253954467902</v>
      </c>
      <c r="AI96" s="6">
        <f t="shared" si="4"/>
        <v>60611.469314524038</v>
      </c>
    </row>
    <row r="97" spans="1:35">
      <c r="A97" s="8" t="s">
        <v>30</v>
      </c>
      <c r="B97" s="8" t="s">
        <v>24</v>
      </c>
      <c r="C97" s="6" t="str">
        <f t="shared" ref="C97:G98" si="5">C11</f>
        <v>–</v>
      </c>
      <c r="D97" s="6" t="str">
        <f t="shared" si="5"/>
        <v>–</v>
      </c>
      <c r="E97" s="6" t="str">
        <f t="shared" si="5"/>
        <v>–</v>
      </c>
      <c r="F97" s="6" t="str">
        <f t="shared" si="5"/>
        <v>–</v>
      </c>
      <c r="G97" s="6" t="str">
        <f t="shared" si="5"/>
        <v>–</v>
      </c>
      <c r="H97" s="6">
        <f t="shared" ref="H97:AI97" si="6">H11</f>
        <v>1377.4338653499999</v>
      </c>
      <c r="I97" s="6">
        <f t="shared" si="6"/>
        <v>2898.0911965499999</v>
      </c>
      <c r="J97" s="6">
        <f t="shared" si="6"/>
        <v>4473.1914020499999</v>
      </c>
      <c r="K97" s="6">
        <f t="shared" si="6"/>
        <v>6165.2102893499996</v>
      </c>
      <c r="L97" s="6">
        <f t="shared" si="6"/>
        <v>7930.0839926499993</v>
      </c>
      <c r="M97" s="6">
        <f t="shared" si="6"/>
        <v>10002.028450009999</v>
      </c>
      <c r="N97" s="6">
        <f t="shared" si="6"/>
        <v>12506.567906009999</v>
      </c>
      <c r="O97" s="6">
        <f t="shared" si="6"/>
        <v>14798.922589469999</v>
      </c>
      <c r="P97" s="6">
        <f t="shared" si="6"/>
        <v>17687.46726628</v>
      </c>
      <c r="Q97" s="6">
        <f t="shared" si="6"/>
        <v>20515.940698660001</v>
      </c>
      <c r="R97" s="6">
        <f t="shared" si="6"/>
        <v>23023.75781952</v>
      </c>
      <c r="S97" s="6">
        <f t="shared" si="6"/>
        <v>25333.713623560001</v>
      </c>
      <c r="T97" s="6">
        <f t="shared" si="6"/>
        <v>27570.867615740004</v>
      </c>
      <c r="U97" s="6">
        <f t="shared" si="6"/>
        <v>29892.360680820002</v>
      </c>
      <c r="V97" s="6">
        <f t="shared" si="6"/>
        <v>32474.722237380003</v>
      </c>
      <c r="W97" s="6">
        <f t="shared" si="6"/>
        <v>34668.722237380003</v>
      </c>
      <c r="X97" s="6">
        <f t="shared" si="6"/>
        <v>36727.722237380003</v>
      </c>
      <c r="Y97" s="6">
        <f t="shared" si="6"/>
        <v>38645.722237380003</v>
      </c>
      <c r="Z97" s="6">
        <f t="shared" si="6"/>
        <v>40010.722237380003</v>
      </c>
      <c r="AA97" s="6">
        <f t="shared" si="6"/>
        <v>41263.722237380003</v>
      </c>
      <c r="AB97" s="6">
        <f t="shared" si="6"/>
        <v>42318.39634367</v>
      </c>
      <c r="AC97" s="6">
        <f t="shared" si="6"/>
        <v>43297.7284449</v>
      </c>
      <c r="AD97" s="6">
        <f t="shared" si="6"/>
        <v>44329.200071979998</v>
      </c>
      <c r="AE97" s="6">
        <f t="shared" si="6"/>
        <v>45285.190080699998</v>
      </c>
      <c r="AF97" s="6">
        <f t="shared" si="6"/>
        <v>46182.780509179996</v>
      </c>
      <c r="AG97" s="6">
        <f t="shared" si="6"/>
        <v>47221.736296399991</v>
      </c>
      <c r="AH97" s="6">
        <f t="shared" si="6"/>
        <v>48261.43600704999</v>
      </c>
      <c r="AI97" s="6">
        <f t="shared" si="6"/>
        <v>49418.052055579989</v>
      </c>
    </row>
    <row r="98" spans="1:35">
      <c r="A98" s="9" t="s">
        <v>45</v>
      </c>
      <c r="B98" s="9" t="s">
        <v>44</v>
      </c>
      <c r="C98" s="7" t="str">
        <f t="shared" si="5"/>
        <v>–</v>
      </c>
      <c r="D98" s="7" t="str">
        <f t="shared" si="5"/>
        <v>–</v>
      </c>
      <c r="E98" s="7" t="str">
        <f t="shared" si="5"/>
        <v>–</v>
      </c>
      <c r="F98" s="7" t="str">
        <f t="shared" si="5"/>
        <v>–</v>
      </c>
      <c r="G98" s="7" t="str">
        <f t="shared" si="5"/>
        <v>–</v>
      </c>
      <c r="H98" s="7" t="str">
        <f t="shared" ref="H98:AI98" si="7">H12</f>
        <v>–</v>
      </c>
      <c r="I98" s="7" t="str">
        <f t="shared" si="7"/>
        <v>–</v>
      </c>
      <c r="J98" s="7" t="str">
        <f t="shared" si="7"/>
        <v>–</v>
      </c>
      <c r="K98" s="7" t="str">
        <f t="shared" si="7"/>
        <v>–</v>
      </c>
      <c r="L98" s="7" t="str">
        <f t="shared" si="7"/>
        <v>–</v>
      </c>
      <c r="M98" s="7">
        <f t="shared" si="7"/>
        <v>-14.494078299999998</v>
      </c>
      <c r="N98" s="7">
        <f t="shared" si="7"/>
        <v>12.595875060000001</v>
      </c>
      <c r="O98" s="7">
        <f t="shared" si="7"/>
        <v>33.542400100000002</v>
      </c>
      <c r="P98" s="7">
        <f t="shared" si="7"/>
        <v>77.761934810000014</v>
      </c>
      <c r="Q98" s="7">
        <f t="shared" si="7"/>
        <v>181.68530618</v>
      </c>
      <c r="R98" s="7">
        <f t="shared" si="7"/>
        <v>344.42360392999996</v>
      </c>
      <c r="S98" s="7">
        <f t="shared" si="7"/>
        <v>462.36329004000004</v>
      </c>
      <c r="T98" s="7">
        <f t="shared" si="7"/>
        <v>577.27576992000002</v>
      </c>
      <c r="U98" s="7">
        <f t="shared" si="7"/>
        <v>579.58613361999994</v>
      </c>
      <c r="V98" s="7">
        <f t="shared" si="7"/>
        <v>747.39470355000003</v>
      </c>
      <c r="W98" s="7">
        <f t="shared" si="7"/>
        <v>858.24150899999984</v>
      </c>
      <c r="X98" s="7">
        <f t="shared" si="7"/>
        <v>996.87946422000005</v>
      </c>
      <c r="Y98" s="7">
        <f t="shared" si="7"/>
        <v>1076.9637178500002</v>
      </c>
      <c r="Z98" s="7">
        <f t="shared" si="7"/>
        <v>1126.1021391100001</v>
      </c>
      <c r="AA98" s="7">
        <f t="shared" si="7"/>
        <v>1211.51515419</v>
      </c>
      <c r="AB98" s="7">
        <f t="shared" si="7"/>
        <v>1146.1834793999999</v>
      </c>
      <c r="AC98" s="7">
        <f t="shared" si="7"/>
        <v>1204.11661325</v>
      </c>
      <c r="AD98" s="7">
        <f t="shared" si="7"/>
        <v>1266.5878420500001</v>
      </c>
      <c r="AE98" s="7">
        <f t="shared" si="7"/>
        <v>1181.9576646400001</v>
      </c>
      <c r="AF98" s="7">
        <f t="shared" si="7"/>
        <v>1278.55153397</v>
      </c>
      <c r="AG98" s="7">
        <f t="shared" si="7"/>
        <v>1322.4049904400001</v>
      </c>
      <c r="AH98" s="7">
        <f t="shared" si="7"/>
        <v>1418.8965179899999</v>
      </c>
      <c r="AI98" s="7">
        <f t="shared" si="7"/>
        <v>1262.45356745</v>
      </c>
    </row>
  </sheetData>
  <phoneticPr fontId="8" type="noConversion"/>
  <pageMargins left="0.70866141732283472" right="0.70866141732283472" top="0.78740157480314965" bottom="0.78740157480314965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A7AC5-767D-4AA9-97DB-F5C00BFA5DBD}">
  <sheetPr>
    <pageSetUpPr fitToPage="1"/>
  </sheetPr>
  <dimension ref="A1:BB78"/>
  <sheetViews>
    <sheetView zoomScaleNormal="100" workbookViewId="0">
      <selection activeCell="B1" sqref="B1"/>
    </sheetView>
  </sheetViews>
  <sheetFormatPr baseColWidth="10" defaultColWidth="12.75" defaultRowHeight="14.25" outlineLevelCol="1"/>
  <cols>
    <col min="1" max="2" width="46.75" style="2" customWidth="1"/>
    <col min="3" max="3" width="12.625" style="2" customWidth="1"/>
    <col min="4" max="12" width="12.625" style="2" hidden="1" customWidth="1" outlineLevel="1"/>
    <col min="13" max="13" width="12.625" style="2" customWidth="1" collapsed="1"/>
    <col min="14" max="21" width="12.625" style="2" hidden="1" customWidth="1" outlineLevel="1"/>
    <col min="22" max="22" width="12.625" style="2" hidden="1" customWidth="1" outlineLevel="1" collapsed="1"/>
    <col min="23" max="23" width="12.625" style="2" customWidth="1" collapsed="1"/>
    <col min="24" max="32" width="12.625" style="2" hidden="1" customWidth="1" outlineLevel="1"/>
    <col min="33" max="34" width="12.625" style="46" customWidth="1" collapsed="1"/>
    <col min="35" max="35" width="12.625" style="46" customWidth="1"/>
    <col min="36" max="36" width="12.625" style="2" customWidth="1"/>
    <col min="37" max="16384" width="12.75" style="2"/>
  </cols>
  <sheetData>
    <row r="1" spans="1:54" s="49" customFormat="1" ht="36">
      <c r="A1" s="47" t="s">
        <v>102</v>
      </c>
      <c r="B1" s="1" t="s">
        <v>103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"/>
      <c r="V1" s="3"/>
      <c r="W1" s="3"/>
      <c r="X1" s="48"/>
      <c r="Y1" s="48"/>
      <c r="Z1" s="48"/>
      <c r="AA1" s="48"/>
      <c r="AB1" s="48"/>
      <c r="AC1" s="48"/>
      <c r="AD1" s="48"/>
      <c r="AE1" s="48"/>
      <c r="AF1" s="48"/>
      <c r="AJ1" s="50" t="s">
        <v>98</v>
      </c>
      <c r="AL1" s="46"/>
      <c r="AM1" s="46"/>
      <c r="AV1" s="46"/>
      <c r="AW1" s="46"/>
      <c r="AX1" s="46"/>
      <c r="AY1" s="46"/>
      <c r="AZ1" s="46"/>
      <c r="BA1" s="46"/>
      <c r="BB1" s="46"/>
    </row>
    <row r="2" spans="1:54" s="49" customFormat="1" ht="12.75" customHeight="1">
      <c r="A2" s="2"/>
      <c r="B2" s="2"/>
      <c r="C2" s="4" t="s">
        <v>12</v>
      </c>
      <c r="D2" s="4" t="s">
        <v>0</v>
      </c>
      <c r="E2" s="4">
        <v>1992</v>
      </c>
      <c r="F2" s="4">
        <v>1993</v>
      </c>
      <c r="G2" s="4">
        <v>1994</v>
      </c>
      <c r="H2" s="4" t="s">
        <v>1</v>
      </c>
      <c r="I2" s="4">
        <v>1996</v>
      </c>
      <c r="J2" s="4">
        <v>1997</v>
      </c>
      <c r="K2" s="4">
        <v>1998</v>
      </c>
      <c r="L2" s="4">
        <v>1999</v>
      </c>
      <c r="M2" s="4">
        <v>2000</v>
      </c>
      <c r="N2" s="4" t="s">
        <v>2</v>
      </c>
      <c r="O2" s="4" t="s">
        <v>3</v>
      </c>
      <c r="P2" s="4" t="s">
        <v>4</v>
      </c>
      <c r="Q2" s="4" t="s">
        <v>5</v>
      </c>
      <c r="R2" s="4" t="s">
        <v>6</v>
      </c>
      <c r="S2" s="4" t="s">
        <v>7</v>
      </c>
      <c r="T2" s="4" t="s">
        <v>8</v>
      </c>
      <c r="U2" s="4" t="s">
        <v>9</v>
      </c>
      <c r="V2" s="4" t="s">
        <v>10</v>
      </c>
      <c r="W2" s="4" t="s">
        <v>11</v>
      </c>
      <c r="X2" s="4" t="s">
        <v>13</v>
      </c>
      <c r="Y2" s="4" t="s">
        <v>14</v>
      </c>
      <c r="Z2" s="4" t="s">
        <v>15</v>
      </c>
      <c r="AA2" s="4" t="s">
        <v>16</v>
      </c>
      <c r="AB2" s="4" t="s">
        <v>21</v>
      </c>
      <c r="AC2" s="4" t="s">
        <v>25</v>
      </c>
      <c r="AD2" s="4" t="s">
        <v>31</v>
      </c>
      <c r="AE2" s="4" t="s">
        <v>39</v>
      </c>
      <c r="AF2" s="4" t="s">
        <v>40</v>
      </c>
      <c r="AG2" s="4" t="s">
        <v>41</v>
      </c>
      <c r="AH2" s="4" t="s">
        <v>46</v>
      </c>
      <c r="AI2" s="4" t="s">
        <v>51</v>
      </c>
      <c r="AJ2" s="51" t="s">
        <v>99</v>
      </c>
      <c r="AL2" s="46"/>
      <c r="AM2" s="46"/>
      <c r="AV2" s="46"/>
      <c r="AW2" s="46"/>
      <c r="AX2" s="46"/>
      <c r="AY2" s="46"/>
      <c r="AZ2" s="46"/>
      <c r="BA2" s="46"/>
      <c r="BB2" s="46"/>
    </row>
    <row r="3" spans="1:54" s="49" customFormat="1" ht="12.75" customHeight="1">
      <c r="A3" s="52" t="s">
        <v>63</v>
      </c>
      <c r="B3" s="52" t="s">
        <v>62</v>
      </c>
      <c r="C3" s="53">
        <v>5427</v>
      </c>
      <c r="D3" s="53" t="s">
        <v>92</v>
      </c>
      <c r="E3" s="53" t="s">
        <v>92</v>
      </c>
      <c r="F3" s="53" t="s">
        <v>92</v>
      </c>
      <c r="G3" s="53" t="s">
        <v>92</v>
      </c>
      <c r="H3" s="53" t="s">
        <v>94</v>
      </c>
      <c r="I3" s="53" t="s">
        <v>94</v>
      </c>
      <c r="J3" s="53" t="s">
        <v>94</v>
      </c>
      <c r="K3" s="53" t="s">
        <v>94</v>
      </c>
      <c r="L3" s="53" t="s">
        <v>94</v>
      </c>
      <c r="M3" s="53" t="s">
        <v>94</v>
      </c>
      <c r="N3" s="53" t="s">
        <v>94</v>
      </c>
      <c r="O3" s="53" t="s">
        <v>94</v>
      </c>
      <c r="P3" s="53" t="s">
        <v>94</v>
      </c>
      <c r="Q3" s="53" t="s">
        <v>94</v>
      </c>
      <c r="R3" s="53" t="s">
        <v>94</v>
      </c>
      <c r="S3" s="53" t="s">
        <v>94</v>
      </c>
      <c r="T3" s="53">
        <v>30377.40427834</v>
      </c>
      <c r="U3" s="53">
        <v>31532.755033909998</v>
      </c>
      <c r="V3" s="53">
        <v>34840.913248639998</v>
      </c>
      <c r="W3" s="53">
        <v>37212.484779323939</v>
      </c>
      <c r="X3" s="53">
        <v>39374.314255053469</v>
      </c>
      <c r="Y3" s="53">
        <v>42978.313060558285</v>
      </c>
      <c r="Z3" s="53">
        <v>48039.464659270881</v>
      </c>
      <c r="AA3" s="53">
        <v>49708.406282356162</v>
      </c>
      <c r="AB3" s="53">
        <v>56257.381594226143</v>
      </c>
      <c r="AC3" s="53">
        <v>57986.992761527697</v>
      </c>
      <c r="AD3" s="53">
        <v>61073.735172873421</v>
      </c>
      <c r="AE3" s="53">
        <v>61529.548525657949</v>
      </c>
      <c r="AF3" s="53">
        <v>63271.433462698733</v>
      </c>
      <c r="AG3" s="53">
        <v>66332.196956192405</v>
      </c>
      <c r="AH3" s="53">
        <v>69002.304954467909</v>
      </c>
      <c r="AI3" s="53">
        <v>66348.381658293889</v>
      </c>
      <c r="AJ3" s="54">
        <f>(AI3-AH3)/ABS(AH3)</f>
        <v>-3.8461371658892358E-2</v>
      </c>
      <c r="AK3" s="55"/>
      <c r="AL3" s="46"/>
      <c r="AM3" s="46"/>
      <c r="AV3" s="46"/>
      <c r="AW3" s="46"/>
      <c r="AX3" s="46"/>
      <c r="AY3" s="46"/>
      <c r="AZ3" s="46"/>
      <c r="BA3" s="46"/>
      <c r="BB3" s="46"/>
    </row>
    <row r="4" spans="1:54" s="49" customFormat="1" ht="12.75" customHeight="1">
      <c r="A4" s="24" t="s">
        <v>61</v>
      </c>
      <c r="B4" s="23" t="s">
        <v>60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7"/>
      <c r="AL4" s="46"/>
      <c r="AM4" s="46"/>
      <c r="AV4" s="46"/>
      <c r="AW4" s="46"/>
      <c r="AX4" s="46"/>
      <c r="AY4" s="46"/>
      <c r="AZ4" s="46"/>
      <c r="BA4" s="46"/>
      <c r="BB4" s="46"/>
    </row>
    <row r="5" spans="1:54" s="49" customFormat="1" ht="12.75" customHeight="1">
      <c r="A5" s="58" t="s">
        <v>55</v>
      </c>
      <c r="B5" s="8" t="s">
        <v>54</v>
      </c>
      <c r="C5" s="56">
        <v>3380</v>
      </c>
      <c r="D5" s="56" t="s">
        <v>92</v>
      </c>
      <c r="E5" s="56" t="s">
        <v>92</v>
      </c>
      <c r="F5" s="56" t="s">
        <v>92</v>
      </c>
      <c r="G5" s="56" t="s">
        <v>92</v>
      </c>
      <c r="H5" s="56">
        <v>9841.51595475266</v>
      </c>
      <c r="I5" s="56">
        <v>10959.983</v>
      </c>
      <c r="J5" s="56">
        <v>12071.589</v>
      </c>
      <c r="K5" s="56">
        <v>11892.066000000001</v>
      </c>
      <c r="L5" s="56">
        <v>12118.370999999999</v>
      </c>
      <c r="M5" s="56">
        <v>11937.115</v>
      </c>
      <c r="N5" s="56">
        <v>11882.709000000001</v>
      </c>
      <c r="O5" s="56">
        <v>13757.395</v>
      </c>
      <c r="P5" s="56">
        <v>17483.512999999999</v>
      </c>
      <c r="Q5" s="56">
        <v>18716.474999999999</v>
      </c>
      <c r="R5" s="56">
        <v>20316.114000000001</v>
      </c>
      <c r="S5" s="56">
        <v>20800.098999999998</v>
      </c>
      <c r="T5" s="56">
        <v>20766.055</v>
      </c>
      <c r="U5" s="56">
        <v>21789.143</v>
      </c>
      <c r="V5" s="56">
        <v>24380.582999999999</v>
      </c>
      <c r="W5" s="56">
        <v>26364.364000000001</v>
      </c>
      <c r="X5" s="56">
        <v>27915.352999999999</v>
      </c>
      <c r="Y5" s="56">
        <v>30681.953000000001</v>
      </c>
      <c r="Z5" s="56">
        <v>34937.124000000003</v>
      </c>
      <c r="AA5" s="56">
        <v>35402.607000000004</v>
      </c>
      <c r="AB5" s="56">
        <v>35179.592134190003</v>
      </c>
      <c r="AC5" s="56">
        <v>35797.309419060002</v>
      </c>
      <c r="AD5" s="56">
        <v>35841.551907969995</v>
      </c>
      <c r="AE5" s="56">
        <v>35266.413178609997</v>
      </c>
      <c r="AF5" s="56">
        <v>35005.165365579996</v>
      </c>
      <c r="AG5" s="56">
        <v>34911.640477682005</v>
      </c>
      <c r="AH5" s="56">
        <v>33792.818445459001</v>
      </c>
      <c r="AI5" s="56">
        <v>31998.219244594999</v>
      </c>
      <c r="AJ5" s="57">
        <f>(AI5-AH5)/ABS(AH5)</f>
        <v>-5.3105934438716709E-2</v>
      </c>
      <c r="AL5" s="46"/>
      <c r="AM5" s="46"/>
      <c r="AV5" s="46"/>
      <c r="AW5" s="46"/>
      <c r="AX5" s="46"/>
      <c r="AY5" s="46"/>
      <c r="AZ5" s="46"/>
      <c r="BA5" s="46"/>
      <c r="BB5" s="46"/>
    </row>
    <row r="6" spans="1:54" s="49" customFormat="1" ht="12.75" customHeight="1">
      <c r="A6" s="59" t="s">
        <v>53</v>
      </c>
      <c r="B6" s="9" t="s">
        <v>52</v>
      </c>
      <c r="C6" s="7">
        <v>244217</v>
      </c>
      <c r="D6" s="7" t="s">
        <v>92</v>
      </c>
      <c r="E6" s="7" t="s">
        <v>92</v>
      </c>
      <c r="F6" s="7" t="s">
        <v>92</v>
      </c>
      <c r="G6" s="7" t="s">
        <v>92</v>
      </c>
      <c r="H6" s="7">
        <v>385560</v>
      </c>
      <c r="I6" s="7">
        <v>412755</v>
      </c>
      <c r="J6" s="7">
        <v>429847</v>
      </c>
      <c r="K6" s="7">
        <v>442966</v>
      </c>
      <c r="L6" s="7">
        <v>458906</v>
      </c>
      <c r="M6" s="7">
        <v>465169</v>
      </c>
      <c r="N6" s="7">
        <v>466559</v>
      </c>
      <c r="O6" s="7">
        <v>528811</v>
      </c>
      <c r="P6" s="7">
        <v>551066</v>
      </c>
      <c r="Q6" s="7">
        <v>570596</v>
      </c>
      <c r="R6" s="7">
        <v>575223</v>
      </c>
      <c r="S6" s="7">
        <v>584455</v>
      </c>
      <c r="T6" s="7">
        <v>592509</v>
      </c>
      <c r="U6" s="7">
        <v>616684</v>
      </c>
      <c r="V6" s="7">
        <v>636240</v>
      </c>
      <c r="W6" s="7">
        <v>663161</v>
      </c>
      <c r="X6" s="7">
        <v>678910</v>
      </c>
      <c r="Y6" s="7">
        <v>704299</v>
      </c>
      <c r="Z6" s="7">
        <v>723882</v>
      </c>
      <c r="AA6" s="7">
        <v>735614</v>
      </c>
      <c r="AB6" s="7">
        <v>741067</v>
      </c>
      <c r="AC6" s="7">
        <v>745601</v>
      </c>
      <c r="AD6" s="7">
        <v>755287</v>
      </c>
      <c r="AE6" s="7">
        <v>875444</v>
      </c>
      <c r="AF6" s="7">
        <v>869031</v>
      </c>
      <c r="AG6" s="7">
        <v>848160</v>
      </c>
      <c r="AH6" s="7">
        <v>836118</v>
      </c>
      <c r="AI6" s="7">
        <v>831860</v>
      </c>
      <c r="AJ6" s="60">
        <f>(AI6-AH6)/ABS(AH6)</f>
        <v>-5.0925826258973019E-3</v>
      </c>
      <c r="AL6" s="46"/>
      <c r="AM6" s="46"/>
      <c r="AV6" s="46"/>
      <c r="AW6" s="46"/>
      <c r="AX6" s="46"/>
      <c r="AY6" s="46"/>
      <c r="AZ6" s="46"/>
      <c r="BA6" s="46"/>
      <c r="BB6" s="46"/>
    </row>
    <row r="7" spans="1:54" s="49" customFormat="1" ht="12.75" customHeight="1">
      <c r="A7" s="24" t="s">
        <v>59</v>
      </c>
      <c r="B7" s="23" t="s">
        <v>58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7"/>
      <c r="AL7" s="46"/>
      <c r="AM7" s="46"/>
      <c r="AV7" s="46"/>
      <c r="AW7" s="46"/>
      <c r="AX7" s="46"/>
      <c r="AY7" s="46"/>
      <c r="AZ7" s="46"/>
      <c r="BA7" s="46"/>
      <c r="BB7" s="46"/>
    </row>
    <row r="8" spans="1:54" s="49" customFormat="1" ht="12.75" customHeight="1">
      <c r="A8" s="58" t="s">
        <v>55</v>
      </c>
      <c r="B8" s="8" t="s">
        <v>54</v>
      </c>
      <c r="C8" s="56">
        <v>2047</v>
      </c>
      <c r="D8" s="56" t="s">
        <v>92</v>
      </c>
      <c r="E8" s="56" t="s">
        <v>92</v>
      </c>
      <c r="F8" s="56" t="s">
        <v>92</v>
      </c>
      <c r="G8" s="56" t="s">
        <v>92</v>
      </c>
      <c r="H8" s="56" t="s">
        <v>92</v>
      </c>
      <c r="I8" s="56" t="s">
        <v>92</v>
      </c>
      <c r="J8" s="56" t="s">
        <v>92</v>
      </c>
      <c r="K8" s="56" t="s">
        <v>92</v>
      </c>
      <c r="L8" s="56" t="s">
        <v>92</v>
      </c>
      <c r="M8" s="56" t="s">
        <v>92</v>
      </c>
      <c r="N8" s="56" t="s">
        <v>92</v>
      </c>
      <c r="O8" s="56" t="s">
        <v>92</v>
      </c>
      <c r="P8" s="56" t="s">
        <v>92</v>
      </c>
      <c r="Q8" s="56" t="s">
        <v>92</v>
      </c>
      <c r="R8" s="56" t="s">
        <v>92</v>
      </c>
      <c r="S8" s="56" t="s">
        <v>92</v>
      </c>
      <c r="T8" s="56">
        <v>5927</v>
      </c>
      <c r="U8" s="56">
        <v>5750</v>
      </c>
      <c r="V8" s="56">
        <v>6026</v>
      </c>
      <c r="W8" s="56">
        <v>6145.5310814439399</v>
      </c>
      <c r="X8" s="56">
        <v>6297.6945109534699</v>
      </c>
      <c r="Y8" s="56">
        <v>6598.9491048782802</v>
      </c>
      <c r="Z8" s="56">
        <v>6804.3302929708798</v>
      </c>
      <c r="AA8" s="56">
        <v>7264.4897072561598</v>
      </c>
      <c r="AB8" s="56">
        <v>7724</v>
      </c>
      <c r="AC8" s="56">
        <v>7367</v>
      </c>
      <c r="AD8" s="56">
        <v>6925</v>
      </c>
      <c r="AE8" s="56">
        <v>6731</v>
      </c>
      <c r="AF8" s="56">
        <v>6521.5901153744799</v>
      </c>
      <c r="AG8" s="56">
        <v>6311.6275222581999</v>
      </c>
      <c r="AH8" s="56">
        <v>6023.0510000000004</v>
      </c>
      <c r="AI8" s="56">
        <v>5736.9123437698499</v>
      </c>
      <c r="AJ8" s="57">
        <f>(AI8-AH8)/ABS(AH8)</f>
        <v>-4.7507261059245624E-2</v>
      </c>
      <c r="AL8" s="46"/>
      <c r="AM8" s="46"/>
      <c r="AV8" s="46"/>
      <c r="AW8" s="46"/>
      <c r="AX8" s="46"/>
      <c r="AY8" s="46"/>
      <c r="AZ8" s="46"/>
      <c r="BA8" s="46"/>
      <c r="BB8" s="46"/>
    </row>
    <row r="9" spans="1:54" s="49" customFormat="1" ht="12.75" customHeight="1">
      <c r="A9" s="59" t="s">
        <v>53</v>
      </c>
      <c r="B9" s="9" t="s">
        <v>52</v>
      </c>
      <c r="C9" s="7">
        <v>149199</v>
      </c>
      <c r="D9" s="7" t="s">
        <v>92</v>
      </c>
      <c r="E9" s="7" t="s">
        <v>92</v>
      </c>
      <c r="F9" s="7" t="s">
        <v>92</v>
      </c>
      <c r="G9" s="7" t="s">
        <v>92</v>
      </c>
      <c r="H9" s="7">
        <v>299408</v>
      </c>
      <c r="I9" s="7">
        <v>362058</v>
      </c>
      <c r="J9" s="7">
        <v>382359</v>
      </c>
      <c r="K9" s="7">
        <v>355489</v>
      </c>
      <c r="L9" s="7">
        <v>317025</v>
      </c>
      <c r="M9" s="7">
        <v>326086</v>
      </c>
      <c r="N9" s="7">
        <v>377716</v>
      </c>
      <c r="O9" s="7">
        <v>367116</v>
      </c>
      <c r="P9" s="7">
        <v>364983</v>
      </c>
      <c r="Q9" s="7">
        <v>363106</v>
      </c>
      <c r="R9" s="7">
        <v>332629</v>
      </c>
      <c r="S9" s="7">
        <v>316368</v>
      </c>
      <c r="T9" s="7">
        <v>344833</v>
      </c>
      <c r="U9" s="7">
        <v>306571</v>
      </c>
      <c r="V9" s="7">
        <v>307908</v>
      </c>
      <c r="W9" s="7">
        <v>309600</v>
      </c>
      <c r="X9" s="7">
        <v>312986</v>
      </c>
      <c r="Y9" s="7">
        <v>316105</v>
      </c>
      <c r="Z9" s="7">
        <v>322640</v>
      </c>
      <c r="AA9" s="7">
        <v>331829</v>
      </c>
      <c r="AB9" s="7">
        <v>339649</v>
      </c>
      <c r="AC9" s="7">
        <v>323799</v>
      </c>
      <c r="AD9" s="7">
        <v>313148</v>
      </c>
      <c r="AE9" s="7">
        <v>302652</v>
      </c>
      <c r="AF9" s="7">
        <v>294105</v>
      </c>
      <c r="AG9" s="7">
        <v>285168</v>
      </c>
      <c r="AH9" s="7">
        <v>275725</v>
      </c>
      <c r="AI9" s="7">
        <v>267597</v>
      </c>
      <c r="AJ9" s="60">
        <f>(AI9-AH9)/ABS(AH9)</f>
        <v>-2.9478647202828907E-2</v>
      </c>
      <c r="AL9" s="46"/>
      <c r="AM9" s="46"/>
      <c r="AV9" s="46"/>
      <c r="AW9" s="46"/>
      <c r="AX9" s="46"/>
      <c r="AY9" s="46"/>
      <c r="AZ9" s="46"/>
      <c r="BA9" s="46"/>
      <c r="BB9" s="46"/>
    </row>
    <row r="10" spans="1:54" s="49" customFormat="1" ht="25.5">
      <c r="A10" s="22" t="s">
        <v>57</v>
      </c>
      <c r="B10" s="21" t="s">
        <v>56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7"/>
      <c r="AL10" s="46"/>
      <c r="AM10" s="46"/>
      <c r="AV10" s="46"/>
      <c r="AW10" s="46"/>
      <c r="AX10" s="46"/>
      <c r="AY10" s="46"/>
      <c r="AZ10" s="46"/>
      <c r="BA10" s="46"/>
      <c r="BB10" s="46"/>
    </row>
    <row r="11" spans="1:54" s="49" customFormat="1" ht="12.75" customHeight="1">
      <c r="A11" s="58" t="s">
        <v>55</v>
      </c>
      <c r="B11" s="8" t="s">
        <v>54</v>
      </c>
      <c r="C11" s="56" t="s">
        <v>92</v>
      </c>
      <c r="D11" s="56" t="s">
        <v>92</v>
      </c>
      <c r="E11" s="56" t="s">
        <v>92</v>
      </c>
      <c r="F11" s="56" t="s">
        <v>92</v>
      </c>
      <c r="G11" s="56" t="s">
        <v>92</v>
      </c>
      <c r="H11" s="56">
        <v>97</v>
      </c>
      <c r="I11" s="56">
        <v>230.8</v>
      </c>
      <c r="J11" s="56">
        <v>549.1</v>
      </c>
      <c r="K11" s="56">
        <v>856.3</v>
      </c>
      <c r="L11" s="56">
        <v>1151.2319778000001</v>
      </c>
      <c r="M11" s="56">
        <v>1400.2789521300001</v>
      </c>
      <c r="N11" s="56">
        <v>1720.1998374499999</v>
      </c>
      <c r="O11" s="56">
        <v>2149.3419094599999</v>
      </c>
      <c r="P11" s="56">
        <v>2751.0782020900001</v>
      </c>
      <c r="Q11" s="56">
        <v>3089.4</v>
      </c>
      <c r="R11" s="56">
        <v>3220</v>
      </c>
      <c r="S11" s="56">
        <v>3465.1514546499998</v>
      </c>
      <c r="T11" s="56">
        <v>3684.3492783400002</v>
      </c>
      <c r="U11" s="56">
        <v>3993.6120339099998</v>
      </c>
      <c r="V11" s="56">
        <v>4434.3302486399998</v>
      </c>
      <c r="W11" s="56">
        <v>4702.5896978800001</v>
      </c>
      <c r="X11" s="56">
        <v>5161.2667441000003</v>
      </c>
      <c r="Y11" s="56">
        <v>5697.4109556800004</v>
      </c>
      <c r="Z11" s="56">
        <v>6298.0103663</v>
      </c>
      <c r="AA11" s="56">
        <v>7041.3095751000001</v>
      </c>
      <c r="AB11" s="56">
        <v>8120.2947083099998</v>
      </c>
      <c r="AC11" s="56">
        <v>9235.8200227300003</v>
      </c>
      <c r="AD11" s="56">
        <v>10225.26469742</v>
      </c>
      <c r="AE11" s="56">
        <v>10989.33960813</v>
      </c>
      <c r="AF11" s="56">
        <v>12327.044660039999</v>
      </c>
      <c r="AG11" s="56">
        <v>13902.15400767</v>
      </c>
      <c r="AH11" s="56">
        <v>15114.07202039</v>
      </c>
      <c r="AI11" s="56">
        <v>16231.13749123</v>
      </c>
      <c r="AJ11" s="57">
        <f>(AI11-AH11)/ABS(AH11)</f>
        <v>7.3908968366234853E-2</v>
      </c>
      <c r="AL11" s="46"/>
      <c r="AM11" s="46"/>
      <c r="AV11" s="46"/>
      <c r="AW11" s="46"/>
      <c r="AX11" s="46"/>
      <c r="AY11" s="46"/>
      <c r="AZ11" s="46"/>
      <c r="BA11" s="46"/>
      <c r="BB11" s="46"/>
    </row>
    <row r="12" spans="1:54" s="49" customFormat="1" ht="12.75" customHeight="1" thickBot="1">
      <c r="A12" s="61" t="s">
        <v>53</v>
      </c>
      <c r="B12" s="62" t="s">
        <v>52</v>
      </c>
      <c r="C12" s="63" t="s">
        <v>94</v>
      </c>
      <c r="D12" s="63" t="s">
        <v>94</v>
      </c>
      <c r="E12" s="63" t="s">
        <v>94</v>
      </c>
      <c r="F12" s="63" t="s">
        <v>94</v>
      </c>
      <c r="G12" s="63" t="s">
        <v>94</v>
      </c>
      <c r="H12" s="63">
        <v>29300</v>
      </c>
      <c r="I12" s="63">
        <v>48500</v>
      </c>
      <c r="J12" s="63">
        <v>100200</v>
      </c>
      <c r="K12" s="63">
        <v>146000</v>
      </c>
      <c r="L12" s="63">
        <v>191600</v>
      </c>
      <c r="M12" s="63">
        <v>227866</v>
      </c>
      <c r="N12" s="63">
        <v>274785</v>
      </c>
      <c r="O12" s="63">
        <v>343433</v>
      </c>
      <c r="P12" s="63">
        <v>405225</v>
      </c>
      <c r="Q12" s="63">
        <v>450607</v>
      </c>
      <c r="R12" s="63">
        <v>477900</v>
      </c>
      <c r="S12" s="63">
        <v>539135</v>
      </c>
      <c r="T12" s="63">
        <v>577060</v>
      </c>
      <c r="U12" s="63">
        <v>628549</v>
      </c>
      <c r="V12" s="63">
        <v>694934</v>
      </c>
      <c r="W12" s="63">
        <v>726136</v>
      </c>
      <c r="X12" s="63">
        <v>767754</v>
      </c>
      <c r="Y12" s="63">
        <v>811202</v>
      </c>
      <c r="Z12" s="63">
        <v>854770</v>
      </c>
      <c r="AA12" s="63">
        <v>904882</v>
      </c>
      <c r="AB12" s="63">
        <v>957810</v>
      </c>
      <c r="AC12" s="63">
        <v>1016436</v>
      </c>
      <c r="AD12" s="63">
        <v>1066604</v>
      </c>
      <c r="AE12" s="63">
        <v>1126756</v>
      </c>
      <c r="AF12" s="63">
        <v>1194107</v>
      </c>
      <c r="AG12" s="63">
        <v>1272578</v>
      </c>
      <c r="AH12" s="63">
        <v>1344676</v>
      </c>
      <c r="AI12" s="63">
        <v>1399863</v>
      </c>
      <c r="AJ12" s="64">
        <f>(AI12-AH12)/ABS(AH12)</f>
        <v>4.1041113249585773E-2</v>
      </c>
      <c r="AL12" s="46"/>
      <c r="AM12" s="46"/>
      <c r="AV12" s="46"/>
      <c r="AW12" s="46"/>
      <c r="AX12" s="46"/>
      <c r="AY12" s="46"/>
      <c r="AZ12" s="46"/>
      <c r="BA12" s="46"/>
      <c r="BB12" s="46"/>
    </row>
    <row r="13" spans="1:54" s="49" customFormat="1" ht="12.75" customHeight="1">
      <c r="A13" s="47"/>
      <c r="B13" s="47"/>
      <c r="T13" s="65"/>
      <c r="U13" s="65"/>
      <c r="V13" s="65"/>
      <c r="W13" s="65"/>
      <c r="X13" s="65"/>
      <c r="Y13" s="65"/>
      <c r="Z13" s="65"/>
      <c r="AA13" s="65"/>
      <c r="AB13" s="65"/>
      <c r="AL13" s="46"/>
      <c r="AM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</row>
    <row r="14" spans="1:54" s="49" customFormat="1" ht="12.75" customHeight="1">
      <c r="A14" s="47"/>
      <c r="B14" s="47"/>
      <c r="T14" s="65"/>
      <c r="U14" s="65"/>
      <c r="V14" s="65"/>
      <c r="W14" s="65"/>
      <c r="X14" s="65"/>
      <c r="Y14" s="65"/>
      <c r="Z14" s="65"/>
      <c r="AA14" s="65"/>
      <c r="AB14" s="65"/>
      <c r="AS14" s="46"/>
      <c r="AT14" s="46"/>
      <c r="AU14" s="46"/>
      <c r="AV14" s="46"/>
      <c r="AW14" s="46"/>
      <c r="AX14" s="46"/>
      <c r="AY14" s="46"/>
      <c r="AZ14" s="46"/>
      <c r="BA14" s="46"/>
      <c r="BB14" s="46"/>
    </row>
    <row r="15" spans="1:54" s="49" customFormat="1" ht="12.75" customHeight="1">
      <c r="A15" s="47"/>
      <c r="B15" s="47"/>
      <c r="T15" s="65"/>
      <c r="U15" s="65"/>
      <c r="V15" s="65"/>
      <c r="W15" s="65"/>
      <c r="X15" s="65"/>
      <c r="Y15" s="65"/>
      <c r="Z15" s="65"/>
      <c r="AA15" s="65"/>
      <c r="AB15" s="65"/>
      <c r="AS15" s="46"/>
      <c r="AT15" s="46"/>
      <c r="AU15" s="46"/>
      <c r="AV15" s="46"/>
      <c r="AW15" s="46"/>
      <c r="AX15" s="46"/>
      <c r="AY15" s="46"/>
      <c r="AZ15" s="46"/>
      <c r="BA15" s="46"/>
      <c r="BB15" s="46"/>
    </row>
    <row r="16" spans="1:54" s="49" customFormat="1" ht="12.75" customHeight="1">
      <c r="A16" s="47"/>
      <c r="B16" s="47"/>
      <c r="T16" s="65"/>
      <c r="U16" s="65"/>
      <c r="V16" s="65"/>
      <c r="W16" s="65"/>
      <c r="X16" s="65"/>
      <c r="Y16" s="65"/>
      <c r="Z16" s="65"/>
      <c r="AA16" s="65"/>
      <c r="AB16" s="65"/>
      <c r="AS16" s="46"/>
      <c r="AT16" s="46"/>
      <c r="AU16" s="46"/>
      <c r="AV16" s="46"/>
      <c r="AW16" s="46"/>
      <c r="AX16" s="46"/>
      <c r="AY16" s="46"/>
      <c r="AZ16" s="46"/>
      <c r="BA16" s="46"/>
      <c r="BB16" s="46"/>
    </row>
    <row r="17" spans="1:54" s="49" customFormat="1" ht="12.75" customHeight="1">
      <c r="A17" s="47"/>
      <c r="B17" s="47"/>
      <c r="T17" s="65"/>
      <c r="U17" s="65"/>
      <c r="V17" s="65"/>
      <c r="W17" s="65"/>
      <c r="X17" s="65"/>
      <c r="Y17" s="65"/>
      <c r="Z17" s="65"/>
      <c r="AA17" s="65"/>
      <c r="AB17" s="65"/>
      <c r="AS17" s="46"/>
      <c r="AT17" s="46"/>
      <c r="AU17" s="46"/>
      <c r="AV17" s="46"/>
      <c r="AW17" s="46"/>
      <c r="AX17" s="46"/>
      <c r="AY17" s="46"/>
      <c r="AZ17" s="46"/>
      <c r="BA17" s="46"/>
      <c r="BB17" s="46"/>
    </row>
    <row r="18" spans="1:54" s="49" customFormat="1" ht="12.75" customHeight="1">
      <c r="A18" s="47"/>
      <c r="B18" s="47"/>
      <c r="T18" s="65"/>
      <c r="U18" s="65"/>
      <c r="V18" s="65"/>
      <c r="W18" s="65"/>
      <c r="X18" s="65"/>
      <c r="Y18" s="65"/>
      <c r="Z18" s="65"/>
      <c r="AA18" s="65"/>
      <c r="AB18" s="65"/>
      <c r="AJ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</row>
    <row r="19" spans="1:54" s="49" customFormat="1" ht="12.75" customHeight="1">
      <c r="A19" s="47"/>
      <c r="B19" s="47"/>
      <c r="T19" s="65"/>
      <c r="U19" s="65"/>
      <c r="V19" s="65"/>
      <c r="W19" s="65"/>
      <c r="X19" s="65"/>
      <c r="Y19" s="65"/>
      <c r="Z19" s="65"/>
      <c r="AA19" s="65"/>
      <c r="AB19" s="65"/>
      <c r="AJ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</row>
    <row r="20" spans="1:54" s="49" customFormat="1" ht="12.75" customHeight="1">
      <c r="A20" s="47"/>
      <c r="B20" s="47"/>
      <c r="T20" s="65"/>
      <c r="U20" s="65"/>
      <c r="V20" s="65"/>
      <c r="W20" s="65"/>
      <c r="X20" s="65"/>
      <c r="Y20" s="65"/>
      <c r="Z20" s="65"/>
      <c r="AA20" s="65"/>
      <c r="AB20" s="65"/>
      <c r="AJ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</row>
    <row r="21" spans="1:54" s="49" customFormat="1" ht="12.75" customHeight="1">
      <c r="A21" s="47"/>
      <c r="B21" s="47"/>
      <c r="T21" s="65"/>
      <c r="U21" s="65"/>
      <c r="V21" s="65"/>
      <c r="W21" s="65"/>
      <c r="X21" s="65"/>
      <c r="Y21" s="65"/>
      <c r="Z21" s="65"/>
      <c r="AA21" s="65"/>
      <c r="AB21" s="65"/>
      <c r="AJ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</row>
    <row r="22" spans="1:54" s="49" customFormat="1" ht="12.75" customHeight="1">
      <c r="A22" s="47"/>
      <c r="B22" s="47"/>
      <c r="T22" s="65"/>
      <c r="U22" s="65"/>
      <c r="V22" s="65"/>
      <c r="W22" s="65"/>
      <c r="X22" s="65"/>
      <c r="Y22" s="65"/>
      <c r="Z22" s="65"/>
      <c r="AA22" s="65"/>
      <c r="AB22" s="65"/>
      <c r="AJ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</row>
    <row r="23" spans="1:54" s="49" customFormat="1" ht="12.75" customHeight="1">
      <c r="A23" s="47"/>
      <c r="B23" s="47"/>
      <c r="T23" s="65"/>
      <c r="U23" s="65"/>
      <c r="V23" s="65"/>
      <c r="W23" s="65"/>
      <c r="X23" s="65"/>
      <c r="Y23" s="65"/>
      <c r="Z23" s="65"/>
      <c r="AA23" s="65"/>
      <c r="AB23" s="65"/>
      <c r="AJ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</row>
    <row r="24" spans="1:54" s="49" customFormat="1" ht="12.75" customHeight="1">
      <c r="A24" s="47"/>
      <c r="B24" s="47"/>
      <c r="T24" s="65"/>
      <c r="U24" s="65"/>
      <c r="V24" s="65"/>
      <c r="W24" s="65"/>
      <c r="X24" s="65"/>
      <c r="Y24" s="65"/>
      <c r="Z24" s="65"/>
      <c r="AA24" s="65"/>
      <c r="AB24" s="65"/>
      <c r="AJ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</row>
    <row r="25" spans="1:54" s="49" customFormat="1" ht="12.75" customHeight="1">
      <c r="A25" s="47"/>
      <c r="B25" s="47"/>
      <c r="T25" s="65"/>
      <c r="U25" s="65"/>
      <c r="V25" s="65"/>
      <c r="W25" s="65"/>
      <c r="X25" s="65"/>
      <c r="Y25" s="65"/>
      <c r="Z25" s="65"/>
      <c r="AA25" s="65"/>
      <c r="AB25" s="65"/>
      <c r="AJ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</row>
    <row r="26" spans="1:54" s="49" customFormat="1" ht="12.75" customHeight="1">
      <c r="A26" s="66"/>
      <c r="B26" s="65"/>
      <c r="T26" s="65"/>
      <c r="U26" s="65"/>
      <c r="V26" s="65"/>
      <c r="W26" s="65"/>
      <c r="X26" s="65"/>
      <c r="Y26" s="65"/>
      <c r="Z26" s="65"/>
      <c r="AA26" s="65"/>
      <c r="AB26" s="65"/>
      <c r="AJ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</row>
    <row r="27" spans="1:54" s="49" customFormat="1" ht="12.75" customHeight="1">
      <c r="A27" s="47"/>
      <c r="B27" s="47"/>
      <c r="T27" s="65"/>
      <c r="U27" s="65"/>
      <c r="V27" s="65"/>
      <c r="W27" s="65"/>
      <c r="X27" s="65"/>
      <c r="Y27" s="65"/>
      <c r="Z27" s="65"/>
      <c r="AA27" s="65"/>
      <c r="AB27" s="65"/>
      <c r="AJ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</row>
    <row r="28" spans="1:54" s="49" customFormat="1" ht="12.75" customHeight="1">
      <c r="A28" s="47"/>
      <c r="B28" s="47"/>
      <c r="C28" s="20"/>
      <c r="T28" s="65"/>
      <c r="U28" s="65"/>
      <c r="V28" s="65"/>
      <c r="W28" s="65"/>
      <c r="X28" s="65"/>
      <c r="Y28" s="65"/>
      <c r="Z28" s="65"/>
      <c r="AA28" s="65"/>
      <c r="AB28" s="65"/>
      <c r="AJ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</row>
    <row r="29" spans="1:54" s="49" customFormat="1" ht="12.75" customHeight="1">
      <c r="A29" s="47"/>
      <c r="B29" s="47"/>
      <c r="T29" s="65"/>
      <c r="U29" s="65"/>
      <c r="V29" s="65"/>
      <c r="W29" s="65"/>
      <c r="X29" s="65"/>
      <c r="Y29" s="65"/>
      <c r="Z29" s="65"/>
      <c r="AA29" s="65"/>
      <c r="AB29" s="65"/>
      <c r="AJ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</row>
    <row r="30" spans="1:54" s="49" customFormat="1" ht="12.75" customHeight="1">
      <c r="A30" s="47"/>
      <c r="B30" s="47"/>
      <c r="T30" s="65"/>
      <c r="U30" s="65"/>
      <c r="V30" s="65"/>
      <c r="W30" s="65"/>
      <c r="X30" s="65"/>
      <c r="Y30" s="65"/>
      <c r="Z30" s="65"/>
      <c r="AA30" s="65"/>
      <c r="AB30" s="65"/>
      <c r="AJ30" s="46"/>
      <c r="AW30" s="46"/>
      <c r="AX30" s="46"/>
      <c r="AY30" s="46"/>
      <c r="AZ30" s="46"/>
      <c r="BA30" s="46"/>
      <c r="BB30" s="46"/>
    </row>
    <row r="31" spans="1:54">
      <c r="AJ31" s="46"/>
    </row>
    <row r="32" spans="1:54">
      <c r="AJ32" s="46"/>
    </row>
    <row r="33" spans="1:48">
      <c r="AJ33" s="46"/>
    </row>
    <row r="34" spans="1:48">
      <c r="AJ34" s="46"/>
    </row>
    <row r="35" spans="1:48">
      <c r="AJ35" s="46"/>
    </row>
    <row r="43" spans="1:48" ht="18">
      <c r="AC43" s="49"/>
      <c r="AD43" s="49"/>
      <c r="AE43" s="49"/>
      <c r="AF43" s="49"/>
      <c r="AJ43" s="49"/>
      <c r="AK43" s="49"/>
      <c r="AL43" s="49"/>
      <c r="AM43" s="49"/>
      <c r="AN43" s="49"/>
      <c r="AO43" s="49"/>
      <c r="AP43" s="49"/>
      <c r="AQ43" s="49"/>
      <c r="AR43" s="49"/>
      <c r="AS43" s="46"/>
      <c r="AT43" s="46"/>
      <c r="AU43" s="46"/>
      <c r="AV43" s="46"/>
    </row>
    <row r="45" spans="1:48"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J45" s="19"/>
      <c r="AK45" s="19"/>
      <c r="AL45" s="19"/>
      <c r="AM45" s="19"/>
      <c r="AN45" s="19"/>
      <c r="AO45" s="19"/>
    </row>
    <row r="47" spans="1:48">
      <c r="A47" s="46"/>
    </row>
    <row r="68" spans="1:1">
      <c r="A68" s="67"/>
    </row>
    <row r="69" spans="1:1">
      <c r="A69" s="67"/>
    </row>
    <row r="70" spans="1:1">
      <c r="A70" s="67"/>
    </row>
    <row r="71" spans="1:1">
      <c r="A71" s="67"/>
    </row>
    <row r="72" spans="1:1">
      <c r="A72" s="67"/>
    </row>
    <row r="73" spans="1:1">
      <c r="A73" s="67"/>
    </row>
    <row r="74" spans="1:1">
      <c r="A74" s="67"/>
    </row>
    <row r="75" spans="1:1">
      <c r="A75" s="67"/>
    </row>
    <row r="76" spans="1:1">
      <c r="A76" s="67"/>
    </row>
    <row r="77" spans="1:1">
      <c r="A77" s="67"/>
    </row>
    <row r="78" spans="1:1">
      <c r="A78" s="67"/>
    </row>
  </sheetData>
  <pageMargins left="0.25" right="0.25" top="0.23" bottom="0.16" header="0.18" footer="0.16"/>
  <pageSetup paperSize="9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DB2DE-459E-42B8-BE19-BC10B836D158}">
  <sheetPr>
    <pageSetUpPr fitToPage="1"/>
  </sheetPr>
  <dimension ref="A1:AN17"/>
  <sheetViews>
    <sheetView zoomScaleNormal="100" workbookViewId="0"/>
  </sheetViews>
  <sheetFormatPr baseColWidth="10" defaultRowHeight="12.75" outlineLevelCol="1"/>
  <cols>
    <col min="1" max="1" width="46.75" style="2" customWidth="1"/>
    <col min="2" max="2" width="43.75" style="2" customWidth="1"/>
    <col min="3" max="7" width="12.75" style="2" hidden="1" customWidth="1" outlineLevel="1"/>
    <col min="8" max="8" width="12.75" style="2" customWidth="1" collapsed="1"/>
    <col min="9" max="12" width="12.75" style="2" hidden="1" customWidth="1" outlineLevel="1"/>
    <col min="13" max="13" width="12.625" style="2" customWidth="1" collapsed="1"/>
    <col min="14" max="20" width="12.625" style="2" hidden="1" customWidth="1" outlineLevel="1"/>
    <col min="21" max="21" width="12.625" style="2" hidden="1" customWidth="1" outlineLevel="1" collapsed="1"/>
    <col min="22" max="22" width="12.625" style="2" hidden="1" customWidth="1" outlineLevel="1"/>
    <col min="23" max="23" width="12.625" style="2" customWidth="1" collapsed="1"/>
    <col min="24" max="27" width="12.625" style="2" hidden="1" customWidth="1" outlineLevel="1"/>
    <col min="28" max="28" width="12.625" style="2" customWidth="1" collapsed="1"/>
    <col min="29" max="32" width="12.625" style="2" hidden="1" customWidth="1" outlineLevel="1"/>
    <col min="33" max="33" width="12.625" style="2" customWidth="1" collapsed="1"/>
    <col min="34" max="34" width="12.625" style="2" customWidth="1"/>
    <col min="35" max="36" width="8.875" style="2" customWidth="1"/>
    <col min="37" max="258" width="11" style="2"/>
    <col min="259" max="260" width="52.625" style="2" customWidth="1"/>
    <col min="261" max="286" width="14.375" style="2" customWidth="1"/>
    <col min="287" max="289" width="7.5" style="2" customWidth="1"/>
    <col min="290" max="292" width="8.875" style="2" customWidth="1"/>
    <col min="293" max="514" width="11" style="2"/>
    <col min="515" max="516" width="52.625" style="2" customWidth="1"/>
    <col min="517" max="542" width="14.375" style="2" customWidth="1"/>
    <col min="543" max="545" width="7.5" style="2" customWidth="1"/>
    <col min="546" max="548" width="8.875" style="2" customWidth="1"/>
    <col min="549" max="770" width="11" style="2"/>
    <col min="771" max="772" width="52.625" style="2" customWidth="1"/>
    <col min="773" max="798" width="14.375" style="2" customWidth="1"/>
    <col min="799" max="801" width="7.5" style="2" customWidth="1"/>
    <col min="802" max="804" width="8.875" style="2" customWidth="1"/>
    <col min="805" max="1026" width="11" style="2"/>
    <col min="1027" max="1028" width="52.625" style="2" customWidth="1"/>
    <col min="1029" max="1054" width="14.375" style="2" customWidth="1"/>
    <col min="1055" max="1057" width="7.5" style="2" customWidth="1"/>
    <col min="1058" max="1060" width="8.875" style="2" customWidth="1"/>
    <col min="1061" max="1282" width="11" style="2"/>
    <col min="1283" max="1284" width="52.625" style="2" customWidth="1"/>
    <col min="1285" max="1310" width="14.375" style="2" customWidth="1"/>
    <col min="1311" max="1313" width="7.5" style="2" customWidth="1"/>
    <col min="1314" max="1316" width="8.875" style="2" customWidth="1"/>
    <col min="1317" max="1538" width="11" style="2"/>
    <col min="1539" max="1540" width="52.625" style="2" customWidth="1"/>
    <col min="1541" max="1566" width="14.375" style="2" customWidth="1"/>
    <col min="1567" max="1569" width="7.5" style="2" customWidth="1"/>
    <col min="1570" max="1572" width="8.875" style="2" customWidth="1"/>
    <col min="1573" max="1794" width="11" style="2"/>
    <col min="1795" max="1796" width="52.625" style="2" customWidth="1"/>
    <col min="1797" max="1822" width="14.375" style="2" customWidth="1"/>
    <col min="1823" max="1825" width="7.5" style="2" customWidth="1"/>
    <col min="1826" max="1828" width="8.875" style="2" customWidth="1"/>
    <col min="1829" max="2050" width="11" style="2"/>
    <col min="2051" max="2052" width="52.625" style="2" customWidth="1"/>
    <col min="2053" max="2078" width="14.375" style="2" customWidth="1"/>
    <col min="2079" max="2081" width="7.5" style="2" customWidth="1"/>
    <col min="2082" max="2084" width="8.875" style="2" customWidth="1"/>
    <col min="2085" max="2306" width="11" style="2"/>
    <col min="2307" max="2308" width="52.625" style="2" customWidth="1"/>
    <col min="2309" max="2334" width="14.375" style="2" customWidth="1"/>
    <col min="2335" max="2337" width="7.5" style="2" customWidth="1"/>
    <col min="2338" max="2340" width="8.875" style="2" customWidth="1"/>
    <col min="2341" max="2562" width="11" style="2"/>
    <col min="2563" max="2564" width="52.625" style="2" customWidth="1"/>
    <col min="2565" max="2590" width="14.375" style="2" customWidth="1"/>
    <col min="2591" max="2593" width="7.5" style="2" customWidth="1"/>
    <col min="2594" max="2596" width="8.875" style="2" customWidth="1"/>
    <col min="2597" max="2818" width="11" style="2"/>
    <col min="2819" max="2820" width="52.625" style="2" customWidth="1"/>
    <col min="2821" max="2846" width="14.375" style="2" customWidth="1"/>
    <col min="2847" max="2849" width="7.5" style="2" customWidth="1"/>
    <col min="2850" max="2852" width="8.875" style="2" customWidth="1"/>
    <col min="2853" max="3074" width="11" style="2"/>
    <col min="3075" max="3076" width="52.625" style="2" customWidth="1"/>
    <col min="3077" max="3102" width="14.375" style="2" customWidth="1"/>
    <col min="3103" max="3105" width="7.5" style="2" customWidth="1"/>
    <col min="3106" max="3108" width="8.875" style="2" customWidth="1"/>
    <col min="3109" max="3330" width="11" style="2"/>
    <col min="3331" max="3332" width="52.625" style="2" customWidth="1"/>
    <col min="3333" max="3358" width="14.375" style="2" customWidth="1"/>
    <col min="3359" max="3361" width="7.5" style="2" customWidth="1"/>
    <col min="3362" max="3364" width="8.875" style="2" customWidth="1"/>
    <col min="3365" max="3586" width="11" style="2"/>
    <col min="3587" max="3588" width="52.625" style="2" customWidth="1"/>
    <col min="3589" max="3614" width="14.375" style="2" customWidth="1"/>
    <col min="3615" max="3617" width="7.5" style="2" customWidth="1"/>
    <col min="3618" max="3620" width="8.875" style="2" customWidth="1"/>
    <col min="3621" max="3842" width="11" style="2"/>
    <col min="3843" max="3844" width="52.625" style="2" customWidth="1"/>
    <col min="3845" max="3870" width="14.375" style="2" customWidth="1"/>
    <col min="3871" max="3873" width="7.5" style="2" customWidth="1"/>
    <col min="3874" max="3876" width="8.875" style="2" customWidth="1"/>
    <col min="3877" max="4098" width="11" style="2"/>
    <col min="4099" max="4100" width="52.625" style="2" customWidth="1"/>
    <col min="4101" max="4126" width="14.375" style="2" customWidth="1"/>
    <col min="4127" max="4129" width="7.5" style="2" customWidth="1"/>
    <col min="4130" max="4132" width="8.875" style="2" customWidth="1"/>
    <col min="4133" max="4354" width="11" style="2"/>
    <col min="4355" max="4356" width="52.625" style="2" customWidth="1"/>
    <col min="4357" max="4382" width="14.375" style="2" customWidth="1"/>
    <col min="4383" max="4385" width="7.5" style="2" customWidth="1"/>
    <col min="4386" max="4388" width="8.875" style="2" customWidth="1"/>
    <col min="4389" max="4610" width="11" style="2"/>
    <col min="4611" max="4612" width="52.625" style="2" customWidth="1"/>
    <col min="4613" max="4638" width="14.375" style="2" customWidth="1"/>
    <col min="4639" max="4641" width="7.5" style="2" customWidth="1"/>
    <col min="4642" max="4644" width="8.875" style="2" customWidth="1"/>
    <col min="4645" max="4866" width="11" style="2"/>
    <col min="4867" max="4868" width="52.625" style="2" customWidth="1"/>
    <col min="4869" max="4894" width="14.375" style="2" customWidth="1"/>
    <col min="4895" max="4897" width="7.5" style="2" customWidth="1"/>
    <col min="4898" max="4900" width="8.875" style="2" customWidth="1"/>
    <col min="4901" max="5122" width="11" style="2"/>
    <col min="5123" max="5124" width="52.625" style="2" customWidth="1"/>
    <col min="5125" max="5150" width="14.375" style="2" customWidth="1"/>
    <col min="5151" max="5153" width="7.5" style="2" customWidth="1"/>
    <col min="5154" max="5156" width="8.875" style="2" customWidth="1"/>
    <col min="5157" max="5378" width="11" style="2"/>
    <col min="5379" max="5380" width="52.625" style="2" customWidth="1"/>
    <col min="5381" max="5406" width="14.375" style="2" customWidth="1"/>
    <col min="5407" max="5409" width="7.5" style="2" customWidth="1"/>
    <col min="5410" max="5412" width="8.875" style="2" customWidth="1"/>
    <col min="5413" max="5634" width="11" style="2"/>
    <col min="5635" max="5636" width="52.625" style="2" customWidth="1"/>
    <col min="5637" max="5662" width="14.375" style="2" customWidth="1"/>
    <col min="5663" max="5665" width="7.5" style="2" customWidth="1"/>
    <col min="5666" max="5668" width="8.875" style="2" customWidth="1"/>
    <col min="5669" max="5890" width="11" style="2"/>
    <col min="5891" max="5892" width="52.625" style="2" customWidth="1"/>
    <col min="5893" max="5918" width="14.375" style="2" customWidth="1"/>
    <col min="5919" max="5921" width="7.5" style="2" customWidth="1"/>
    <col min="5922" max="5924" width="8.875" style="2" customWidth="1"/>
    <col min="5925" max="6146" width="11" style="2"/>
    <col min="6147" max="6148" width="52.625" style="2" customWidth="1"/>
    <col min="6149" max="6174" width="14.375" style="2" customWidth="1"/>
    <col min="6175" max="6177" width="7.5" style="2" customWidth="1"/>
    <col min="6178" max="6180" width="8.875" style="2" customWidth="1"/>
    <col min="6181" max="6402" width="11" style="2"/>
    <col min="6403" max="6404" width="52.625" style="2" customWidth="1"/>
    <col min="6405" max="6430" width="14.375" style="2" customWidth="1"/>
    <col min="6431" max="6433" width="7.5" style="2" customWidth="1"/>
    <col min="6434" max="6436" width="8.875" style="2" customWidth="1"/>
    <col min="6437" max="6658" width="11" style="2"/>
    <col min="6659" max="6660" width="52.625" style="2" customWidth="1"/>
    <col min="6661" max="6686" width="14.375" style="2" customWidth="1"/>
    <col min="6687" max="6689" width="7.5" style="2" customWidth="1"/>
    <col min="6690" max="6692" width="8.875" style="2" customWidth="1"/>
    <col min="6693" max="6914" width="11" style="2"/>
    <col min="6915" max="6916" width="52.625" style="2" customWidth="1"/>
    <col min="6917" max="6942" width="14.375" style="2" customWidth="1"/>
    <col min="6943" max="6945" width="7.5" style="2" customWidth="1"/>
    <col min="6946" max="6948" width="8.875" style="2" customWidth="1"/>
    <col min="6949" max="7170" width="11" style="2"/>
    <col min="7171" max="7172" width="52.625" style="2" customWidth="1"/>
    <col min="7173" max="7198" width="14.375" style="2" customWidth="1"/>
    <col min="7199" max="7201" width="7.5" style="2" customWidth="1"/>
    <col min="7202" max="7204" width="8.875" style="2" customWidth="1"/>
    <col min="7205" max="7426" width="11" style="2"/>
    <col min="7427" max="7428" width="52.625" style="2" customWidth="1"/>
    <col min="7429" max="7454" width="14.375" style="2" customWidth="1"/>
    <col min="7455" max="7457" width="7.5" style="2" customWidth="1"/>
    <col min="7458" max="7460" width="8.875" style="2" customWidth="1"/>
    <col min="7461" max="7682" width="11" style="2"/>
    <col min="7683" max="7684" width="52.625" style="2" customWidth="1"/>
    <col min="7685" max="7710" width="14.375" style="2" customWidth="1"/>
    <col min="7711" max="7713" width="7.5" style="2" customWidth="1"/>
    <col min="7714" max="7716" width="8.875" style="2" customWidth="1"/>
    <col min="7717" max="7938" width="11" style="2"/>
    <col min="7939" max="7940" width="52.625" style="2" customWidth="1"/>
    <col min="7941" max="7966" width="14.375" style="2" customWidth="1"/>
    <col min="7967" max="7969" width="7.5" style="2" customWidth="1"/>
    <col min="7970" max="7972" width="8.875" style="2" customWidth="1"/>
    <col min="7973" max="8194" width="11" style="2"/>
    <col min="8195" max="8196" width="52.625" style="2" customWidth="1"/>
    <col min="8197" max="8222" width="14.375" style="2" customWidth="1"/>
    <col min="8223" max="8225" width="7.5" style="2" customWidth="1"/>
    <col min="8226" max="8228" width="8.875" style="2" customWidth="1"/>
    <col min="8229" max="8450" width="11" style="2"/>
    <col min="8451" max="8452" width="52.625" style="2" customWidth="1"/>
    <col min="8453" max="8478" width="14.375" style="2" customWidth="1"/>
    <col min="8479" max="8481" width="7.5" style="2" customWidth="1"/>
    <col min="8482" max="8484" width="8.875" style="2" customWidth="1"/>
    <col min="8485" max="8706" width="11" style="2"/>
    <col min="8707" max="8708" width="52.625" style="2" customWidth="1"/>
    <col min="8709" max="8734" width="14.375" style="2" customWidth="1"/>
    <col min="8735" max="8737" width="7.5" style="2" customWidth="1"/>
    <col min="8738" max="8740" width="8.875" style="2" customWidth="1"/>
    <col min="8741" max="8962" width="11" style="2"/>
    <col min="8963" max="8964" width="52.625" style="2" customWidth="1"/>
    <col min="8965" max="8990" width="14.375" style="2" customWidth="1"/>
    <col min="8991" max="8993" width="7.5" style="2" customWidth="1"/>
    <col min="8994" max="8996" width="8.875" style="2" customWidth="1"/>
    <col min="8997" max="9218" width="11" style="2"/>
    <col min="9219" max="9220" width="52.625" style="2" customWidth="1"/>
    <col min="9221" max="9246" width="14.375" style="2" customWidth="1"/>
    <col min="9247" max="9249" width="7.5" style="2" customWidth="1"/>
    <col min="9250" max="9252" width="8.875" style="2" customWidth="1"/>
    <col min="9253" max="9474" width="11" style="2"/>
    <col min="9475" max="9476" width="52.625" style="2" customWidth="1"/>
    <col min="9477" max="9502" width="14.375" style="2" customWidth="1"/>
    <col min="9503" max="9505" width="7.5" style="2" customWidth="1"/>
    <col min="9506" max="9508" width="8.875" style="2" customWidth="1"/>
    <col min="9509" max="9730" width="11" style="2"/>
    <col min="9731" max="9732" width="52.625" style="2" customWidth="1"/>
    <col min="9733" max="9758" width="14.375" style="2" customWidth="1"/>
    <col min="9759" max="9761" width="7.5" style="2" customWidth="1"/>
    <col min="9762" max="9764" width="8.875" style="2" customWidth="1"/>
    <col min="9765" max="9986" width="11" style="2"/>
    <col min="9987" max="9988" width="52.625" style="2" customWidth="1"/>
    <col min="9989" max="10014" width="14.375" style="2" customWidth="1"/>
    <col min="10015" max="10017" width="7.5" style="2" customWidth="1"/>
    <col min="10018" max="10020" width="8.875" style="2" customWidth="1"/>
    <col min="10021" max="10242" width="11" style="2"/>
    <col min="10243" max="10244" width="52.625" style="2" customWidth="1"/>
    <col min="10245" max="10270" width="14.375" style="2" customWidth="1"/>
    <col min="10271" max="10273" width="7.5" style="2" customWidth="1"/>
    <col min="10274" max="10276" width="8.875" style="2" customWidth="1"/>
    <col min="10277" max="10498" width="11" style="2"/>
    <col min="10499" max="10500" width="52.625" style="2" customWidth="1"/>
    <col min="10501" max="10526" width="14.375" style="2" customWidth="1"/>
    <col min="10527" max="10529" width="7.5" style="2" customWidth="1"/>
    <col min="10530" max="10532" width="8.875" style="2" customWidth="1"/>
    <col min="10533" max="10754" width="11" style="2"/>
    <col min="10755" max="10756" width="52.625" style="2" customWidth="1"/>
    <col min="10757" max="10782" width="14.375" style="2" customWidth="1"/>
    <col min="10783" max="10785" width="7.5" style="2" customWidth="1"/>
    <col min="10786" max="10788" width="8.875" style="2" customWidth="1"/>
    <col min="10789" max="11010" width="11" style="2"/>
    <col min="11011" max="11012" width="52.625" style="2" customWidth="1"/>
    <col min="11013" max="11038" width="14.375" style="2" customWidth="1"/>
    <col min="11039" max="11041" width="7.5" style="2" customWidth="1"/>
    <col min="11042" max="11044" width="8.875" style="2" customWidth="1"/>
    <col min="11045" max="11266" width="11" style="2"/>
    <col min="11267" max="11268" width="52.625" style="2" customWidth="1"/>
    <col min="11269" max="11294" width="14.375" style="2" customWidth="1"/>
    <col min="11295" max="11297" width="7.5" style="2" customWidth="1"/>
    <col min="11298" max="11300" width="8.875" style="2" customWidth="1"/>
    <col min="11301" max="11522" width="11" style="2"/>
    <col min="11523" max="11524" width="52.625" style="2" customWidth="1"/>
    <col min="11525" max="11550" width="14.375" style="2" customWidth="1"/>
    <col min="11551" max="11553" width="7.5" style="2" customWidth="1"/>
    <col min="11554" max="11556" width="8.875" style="2" customWidth="1"/>
    <col min="11557" max="11778" width="11" style="2"/>
    <col min="11779" max="11780" width="52.625" style="2" customWidth="1"/>
    <col min="11781" max="11806" width="14.375" style="2" customWidth="1"/>
    <col min="11807" max="11809" width="7.5" style="2" customWidth="1"/>
    <col min="11810" max="11812" width="8.875" style="2" customWidth="1"/>
    <col min="11813" max="12034" width="11" style="2"/>
    <col min="12035" max="12036" width="52.625" style="2" customWidth="1"/>
    <col min="12037" max="12062" width="14.375" style="2" customWidth="1"/>
    <col min="12063" max="12065" width="7.5" style="2" customWidth="1"/>
    <col min="12066" max="12068" width="8.875" style="2" customWidth="1"/>
    <col min="12069" max="12290" width="11" style="2"/>
    <col min="12291" max="12292" width="52.625" style="2" customWidth="1"/>
    <col min="12293" max="12318" width="14.375" style="2" customWidth="1"/>
    <col min="12319" max="12321" width="7.5" style="2" customWidth="1"/>
    <col min="12322" max="12324" width="8.875" style="2" customWidth="1"/>
    <col min="12325" max="12546" width="11" style="2"/>
    <col min="12547" max="12548" width="52.625" style="2" customWidth="1"/>
    <col min="12549" max="12574" width="14.375" style="2" customWidth="1"/>
    <col min="12575" max="12577" width="7.5" style="2" customWidth="1"/>
    <col min="12578" max="12580" width="8.875" style="2" customWidth="1"/>
    <col min="12581" max="12802" width="11" style="2"/>
    <col min="12803" max="12804" width="52.625" style="2" customWidth="1"/>
    <col min="12805" max="12830" width="14.375" style="2" customWidth="1"/>
    <col min="12831" max="12833" width="7.5" style="2" customWidth="1"/>
    <col min="12834" max="12836" width="8.875" style="2" customWidth="1"/>
    <col min="12837" max="13058" width="11" style="2"/>
    <col min="13059" max="13060" width="52.625" style="2" customWidth="1"/>
    <col min="13061" max="13086" width="14.375" style="2" customWidth="1"/>
    <col min="13087" max="13089" width="7.5" style="2" customWidth="1"/>
    <col min="13090" max="13092" width="8.875" style="2" customWidth="1"/>
    <col min="13093" max="13314" width="11" style="2"/>
    <col min="13315" max="13316" width="52.625" style="2" customWidth="1"/>
    <col min="13317" max="13342" width="14.375" style="2" customWidth="1"/>
    <col min="13343" max="13345" width="7.5" style="2" customWidth="1"/>
    <col min="13346" max="13348" width="8.875" style="2" customWidth="1"/>
    <col min="13349" max="13570" width="11" style="2"/>
    <col min="13571" max="13572" width="52.625" style="2" customWidth="1"/>
    <col min="13573" max="13598" width="14.375" style="2" customWidth="1"/>
    <col min="13599" max="13601" width="7.5" style="2" customWidth="1"/>
    <col min="13602" max="13604" width="8.875" style="2" customWidth="1"/>
    <col min="13605" max="13826" width="11" style="2"/>
    <col min="13827" max="13828" width="52.625" style="2" customWidth="1"/>
    <col min="13829" max="13854" width="14.375" style="2" customWidth="1"/>
    <col min="13855" max="13857" width="7.5" style="2" customWidth="1"/>
    <col min="13858" max="13860" width="8.875" style="2" customWidth="1"/>
    <col min="13861" max="14082" width="11" style="2"/>
    <col min="14083" max="14084" width="52.625" style="2" customWidth="1"/>
    <col min="14085" max="14110" width="14.375" style="2" customWidth="1"/>
    <col min="14111" max="14113" width="7.5" style="2" customWidth="1"/>
    <col min="14114" max="14116" width="8.875" style="2" customWidth="1"/>
    <col min="14117" max="14338" width="11" style="2"/>
    <col min="14339" max="14340" width="52.625" style="2" customWidth="1"/>
    <col min="14341" max="14366" width="14.375" style="2" customWidth="1"/>
    <col min="14367" max="14369" width="7.5" style="2" customWidth="1"/>
    <col min="14370" max="14372" width="8.875" style="2" customWidth="1"/>
    <col min="14373" max="14594" width="11" style="2"/>
    <col min="14595" max="14596" width="52.625" style="2" customWidth="1"/>
    <col min="14597" max="14622" width="14.375" style="2" customWidth="1"/>
    <col min="14623" max="14625" width="7.5" style="2" customWidth="1"/>
    <col min="14626" max="14628" width="8.875" style="2" customWidth="1"/>
    <col min="14629" max="14850" width="11" style="2"/>
    <col min="14851" max="14852" width="52.625" style="2" customWidth="1"/>
    <col min="14853" max="14878" width="14.375" style="2" customWidth="1"/>
    <col min="14879" max="14881" width="7.5" style="2" customWidth="1"/>
    <col min="14882" max="14884" width="8.875" style="2" customWidth="1"/>
    <col min="14885" max="15106" width="11" style="2"/>
    <col min="15107" max="15108" width="52.625" style="2" customWidth="1"/>
    <col min="15109" max="15134" width="14.375" style="2" customWidth="1"/>
    <col min="15135" max="15137" width="7.5" style="2" customWidth="1"/>
    <col min="15138" max="15140" width="8.875" style="2" customWidth="1"/>
    <col min="15141" max="15362" width="11" style="2"/>
    <col min="15363" max="15364" width="52.625" style="2" customWidth="1"/>
    <col min="15365" max="15390" width="14.375" style="2" customWidth="1"/>
    <col min="15391" max="15393" width="7.5" style="2" customWidth="1"/>
    <col min="15394" max="15396" width="8.875" style="2" customWidth="1"/>
    <col min="15397" max="15618" width="11" style="2"/>
    <col min="15619" max="15620" width="52.625" style="2" customWidth="1"/>
    <col min="15621" max="15646" width="14.375" style="2" customWidth="1"/>
    <col min="15647" max="15649" width="7.5" style="2" customWidth="1"/>
    <col min="15650" max="15652" width="8.875" style="2" customWidth="1"/>
    <col min="15653" max="15874" width="11" style="2"/>
    <col min="15875" max="15876" width="52.625" style="2" customWidth="1"/>
    <col min="15877" max="15902" width="14.375" style="2" customWidth="1"/>
    <col min="15903" max="15905" width="7.5" style="2" customWidth="1"/>
    <col min="15906" max="15908" width="8.875" style="2" customWidth="1"/>
    <col min="15909" max="16130" width="11" style="2"/>
    <col min="16131" max="16132" width="52.625" style="2" customWidth="1"/>
    <col min="16133" max="16158" width="14.375" style="2" customWidth="1"/>
    <col min="16159" max="16161" width="7.5" style="2" customWidth="1"/>
    <col min="16162" max="16164" width="8.875" style="2" customWidth="1"/>
    <col min="16165" max="16379" width="11" style="2"/>
    <col min="16380" max="16384" width="11" style="2" customWidth="1"/>
  </cols>
  <sheetData>
    <row r="1" spans="1:40" s="49" customFormat="1" ht="54">
      <c r="A1" s="47" t="s">
        <v>105</v>
      </c>
      <c r="B1" s="1" t="s">
        <v>104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3"/>
      <c r="V1" s="3"/>
      <c r="W1" s="3"/>
      <c r="X1" s="48"/>
      <c r="Y1" s="48"/>
      <c r="Z1" s="48"/>
      <c r="AA1" s="48"/>
      <c r="AB1" s="48"/>
      <c r="AC1" s="48"/>
      <c r="AD1" s="48"/>
      <c r="AE1" s="48"/>
      <c r="AF1" s="48"/>
      <c r="AI1" s="50" t="s">
        <v>100</v>
      </c>
      <c r="AJ1" s="46"/>
      <c r="AK1" s="46"/>
      <c r="AL1" s="46"/>
    </row>
    <row r="2" spans="1:40" ht="25.5">
      <c r="A2" s="68" t="s">
        <v>83</v>
      </c>
      <c r="B2" s="68" t="s">
        <v>82</v>
      </c>
      <c r="C2" s="41" t="s">
        <v>17</v>
      </c>
      <c r="D2" s="41" t="s">
        <v>0</v>
      </c>
      <c r="E2" s="41" t="s">
        <v>18</v>
      </c>
      <c r="F2" s="41" t="s">
        <v>19</v>
      </c>
      <c r="G2" s="41" t="s">
        <v>20</v>
      </c>
      <c r="H2" s="41" t="s">
        <v>1</v>
      </c>
      <c r="I2" s="41">
        <v>1996</v>
      </c>
      <c r="J2" s="41">
        <v>1997</v>
      </c>
      <c r="K2" s="41">
        <v>1998</v>
      </c>
      <c r="L2" s="41">
        <v>1999</v>
      </c>
      <c r="M2" s="41">
        <v>2000</v>
      </c>
      <c r="N2" s="41" t="s">
        <v>2</v>
      </c>
      <c r="O2" s="41" t="s">
        <v>3</v>
      </c>
      <c r="P2" s="41" t="s">
        <v>4</v>
      </c>
      <c r="Q2" s="41" t="s">
        <v>5</v>
      </c>
      <c r="R2" s="41" t="s">
        <v>6</v>
      </c>
      <c r="S2" s="41" t="s">
        <v>7</v>
      </c>
      <c r="T2" s="41" t="s">
        <v>8</v>
      </c>
      <c r="U2" s="41" t="s">
        <v>9</v>
      </c>
      <c r="V2" s="41" t="s">
        <v>10</v>
      </c>
      <c r="W2" s="41" t="s">
        <v>11</v>
      </c>
      <c r="X2" s="41" t="s">
        <v>13</v>
      </c>
      <c r="Y2" s="41" t="s">
        <v>14</v>
      </c>
      <c r="Z2" s="41" t="s">
        <v>15</v>
      </c>
      <c r="AA2" s="41" t="s">
        <v>16</v>
      </c>
      <c r="AB2" s="69" t="s">
        <v>21</v>
      </c>
      <c r="AC2" s="41" t="s">
        <v>25</v>
      </c>
      <c r="AD2" s="41" t="s">
        <v>31</v>
      </c>
      <c r="AE2" s="41" t="s">
        <v>39</v>
      </c>
      <c r="AF2" s="41" t="s">
        <v>40</v>
      </c>
      <c r="AG2" s="41" t="s">
        <v>41</v>
      </c>
      <c r="AH2" s="41" t="s">
        <v>46</v>
      </c>
      <c r="AI2" s="51" t="s">
        <v>101</v>
      </c>
    </row>
    <row r="3" spans="1:40">
      <c r="A3" s="70" t="s">
        <v>81</v>
      </c>
      <c r="B3" s="71" t="s">
        <v>80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3"/>
      <c r="AC3" s="72"/>
      <c r="AD3" s="72"/>
      <c r="AE3" s="72"/>
      <c r="AF3" s="72"/>
      <c r="AG3" s="72"/>
      <c r="AH3" s="72"/>
      <c r="AI3" s="74"/>
    </row>
    <row r="4" spans="1:40" ht="12.75" customHeight="1">
      <c r="A4" s="58" t="s">
        <v>79</v>
      </c>
      <c r="B4" s="8" t="s">
        <v>78</v>
      </c>
      <c r="C4" s="28" t="s">
        <v>93</v>
      </c>
      <c r="D4" s="28" t="s">
        <v>93</v>
      </c>
      <c r="E4" s="28" t="s">
        <v>93</v>
      </c>
      <c r="F4" s="28" t="s">
        <v>93</v>
      </c>
      <c r="G4" s="28" t="s">
        <v>93</v>
      </c>
      <c r="H4" s="28">
        <v>1378</v>
      </c>
      <c r="I4" s="28">
        <v>1527</v>
      </c>
      <c r="J4" s="28">
        <v>1585</v>
      </c>
      <c r="K4" s="28">
        <v>1711</v>
      </c>
      <c r="L4" s="28">
        <v>1796</v>
      </c>
      <c r="M4" s="28">
        <v>2112.0955561599999</v>
      </c>
      <c r="N4" s="28">
        <v>2560.3995399999999</v>
      </c>
      <c r="O4" s="28">
        <v>2372.3546834600002</v>
      </c>
      <c r="P4" s="28">
        <v>2980.5446768100001</v>
      </c>
      <c r="Q4" s="28">
        <v>2945.8762223799999</v>
      </c>
      <c r="R4" s="28">
        <v>2682.6726089099998</v>
      </c>
      <c r="S4" s="28">
        <v>2546.8636848800002</v>
      </c>
      <c r="T4" s="28">
        <v>2515.1432249299996</v>
      </c>
      <c r="U4" s="28">
        <v>2602.4466037399998</v>
      </c>
      <c r="V4" s="28">
        <v>2841.6571388699999</v>
      </c>
      <c r="W4" s="28">
        <v>2520</v>
      </c>
      <c r="X4" s="28">
        <v>2406</v>
      </c>
      <c r="Y4" s="28">
        <v>2330</v>
      </c>
      <c r="Z4" s="28">
        <v>1756</v>
      </c>
      <c r="AA4" s="28">
        <v>1717</v>
      </c>
      <c r="AB4" s="29">
        <v>1490.4026437499999</v>
      </c>
      <c r="AC4" s="28">
        <v>1411.3158963399999</v>
      </c>
      <c r="AD4" s="28">
        <v>1454.6631063599998</v>
      </c>
      <c r="AE4" s="28">
        <v>1404.4540761999999</v>
      </c>
      <c r="AF4" s="28">
        <v>1395.2926309999998</v>
      </c>
      <c r="AG4" s="28">
        <v>1548.9363547200001</v>
      </c>
      <c r="AH4" s="28">
        <v>1630.8542023500002</v>
      </c>
      <c r="AI4" s="75">
        <f>(AH4-AG4)/ABS(AG4)</f>
        <v>5.2886516208607112E-2</v>
      </c>
    </row>
    <row r="5" spans="1:40" ht="12" customHeight="1">
      <c r="A5" s="58" t="s">
        <v>65</v>
      </c>
      <c r="B5" s="8" t="s">
        <v>64</v>
      </c>
      <c r="C5" s="28" t="s">
        <v>93</v>
      </c>
      <c r="D5" s="28" t="s">
        <v>93</v>
      </c>
      <c r="E5" s="28" t="s">
        <v>93</v>
      </c>
      <c r="F5" s="28" t="s">
        <v>93</v>
      </c>
      <c r="G5" s="28" t="s">
        <v>93</v>
      </c>
      <c r="H5" s="28">
        <v>0.56613464999999996</v>
      </c>
      <c r="I5" s="28">
        <v>6.3426688000000002</v>
      </c>
      <c r="J5" s="28">
        <v>9.8997945000000005</v>
      </c>
      <c r="K5" s="28">
        <v>18.981112700000001</v>
      </c>
      <c r="L5" s="28">
        <v>31.126296700000001</v>
      </c>
      <c r="M5" s="28">
        <v>40.1510988</v>
      </c>
      <c r="N5" s="28">
        <v>55.860084000000001</v>
      </c>
      <c r="O5" s="28">
        <v>80</v>
      </c>
      <c r="P5" s="28">
        <v>92</v>
      </c>
      <c r="Q5" s="28">
        <v>117.40279</v>
      </c>
      <c r="R5" s="28">
        <v>174.85548804999999</v>
      </c>
      <c r="S5" s="28">
        <v>236.90788083999999</v>
      </c>
      <c r="T5" s="28">
        <v>277.98923274999999</v>
      </c>
      <c r="U5" s="28">
        <v>280.95353865999999</v>
      </c>
      <c r="V5" s="28">
        <v>259.29558230999999</v>
      </c>
      <c r="W5" s="28">
        <v>326</v>
      </c>
      <c r="X5" s="28">
        <v>347</v>
      </c>
      <c r="Y5" s="28">
        <v>412</v>
      </c>
      <c r="Z5" s="28">
        <v>391</v>
      </c>
      <c r="AA5" s="28">
        <v>464</v>
      </c>
      <c r="AB5" s="29">
        <v>435.72853745999998</v>
      </c>
      <c r="AC5" s="28">
        <v>431.98379511000002</v>
      </c>
      <c r="AD5" s="28">
        <v>423.19147927999995</v>
      </c>
      <c r="AE5" s="28">
        <v>448.46406747999998</v>
      </c>
      <c r="AF5" s="28">
        <v>497.70220252000001</v>
      </c>
      <c r="AG5" s="28">
        <v>509.98056750000001</v>
      </c>
      <c r="AH5" s="28">
        <v>591.15449169999999</v>
      </c>
      <c r="AI5" s="75">
        <f>(AH5-AG5)/ABS(AG5)</f>
        <v>0.15917062212375374</v>
      </c>
    </row>
    <row r="6" spans="1:40" ht="12.95" customHeight="1">
      <c r="A6" s="59" t="s">
        <v>77</v>
      </c>
      <c r="B6" s="9" t="s">
        <v>76</v>
      </c>
      <c r="C6" s="33" t="str">
        <f t="shared" ref="C6:AH6" si="0">IF(C4="–","–",C4-C5)</f>
        <v>–</v>
      </c>
      <c r="D6" s="33" t="str">
        <f t="shared" si="0"/>
        <v>–</v>
      </c>
      <c r="E6" s="33" t="str">
        <f t="shared" si="0"/>
        <v>–</v>
      </c>
      <c r="F6" s="33" t="str">
        <f t="shared" si="0"/>
        <v>–</v>
      </c>
      <c r="G6" s="33" t="str">
        <f t="shared" si="0"/>
        <v>–</v>
      </c>
      <c r="H6" s="33">
        <f t="shared" si="0"/>
        <v>1377.4338653499999</v>
      </c>
      <c r="I6" s="33">
        <f t="shared" si="0"/>
        <v>1520.6573312</v>
      </c>
      <c r="J6" s="33">
        <f t="shared" si="0"/>
        <v>1575.1002054999999</v>
      </c>
      <c r="K6" s="33">
        <f t="shared" si="0"/>
        <v>1692.0188873</v>
      </c>
      <c r="L6" s="33">
        <f t="shared" si="0"/>
        <v>1764.8737033</v>
      </c>
      <c r="M6" s="33">
        <f t="shared" si="0"/>
        <v>2071.9444573599999</v>
      </c>
      <c r="N6" s="33">
        <f t="shared" si="0"/>
        <v>2504.539456</v>
      </c>
      <c r="O6" s="33">
        <f t="shared" si="0"/>
        <v>2292.3546834600002</v>
      </c>
      <c r="P6" s="33">
        <f t="shared" si="0"/>
        <v>2888.5446768100001</v>
      </c>
      <c r="Q6" s="33">
        <f t="shared" si="0"/>
        <v>2828.4734323799998</v>
      </c>
      <c r="R6" s="33">
        <f t="shared" si="0"/>
        <v>2507.8171208599997</v>
      </c>
      <c r="S6" s="33">
        <f t="shared" si="0"/>
        <v>2309.9558040400002</v>
      </c>
      <c r="T6" s="33">
        <f t="shared" si="0"/>
        <v>2237.1539921799995</v>
      </c>
      <c r="U6" s="33">
        <f t="shared" si="0"/>
        <v>2321.4930650799997</v>
      </c>
      <c r="V6" s="33">
        <f t="shared" si="0"/>
        <v>2582.3615565599998</v>
      </c>
      <c r="W6" s="33">
        <f t="shared" si="0"/>
        <v>2194</v>
      </c>
      <c r="X6" s="33">
        <f t="shared" si="0"/>
        <v>2059</v>
      </c>
      <c r="Y6" s="33">
        <f t="shared" si="0"/>
        <v>1918</v>
      </c>
      <c r="Z6" s="33">
        <f t="shared" si="0"/>
        <v>1365</v>
      </c>
      <c r="AA6" s="33">
        <f t="shared" si="0"/>
        <v>1253</v>
      </c>
      <c r="AB6" s="34">
        <f t="shared" si="0"/>
        <v>1054.6741062900001</v>
      </c>
      <c r="AC6" s="33">
        <f t="shared" si="0"/>
        <v>979.33210122999981</v>
      </c>
      <c r="AD6" s="33">
        <f t="shared" si="0"/>
        <v>1031.47162708</v>
      </c>
      <c r="AE6" s="33">
        <f t="shared" si="0"/>
        <v>955.99000871999988</v>
      </c>
      <c r="AF6" s="33">
        <f t="shared" si="0"/>
        <v>897.59042847999979</v>
      </c>
      <c r="AG6" s="33">
        <f t="shared" si="0"/>
        <v>1038.95578722</v>
      </c>
      <c r="AH6" s="33">
        <f t="shared" si="0"/>
        <v>1039.6997106500003</v>
      </c>
      <c r="AI6" s="76">
        <f>(AH6-AG6)/ABS(AG6)</f>
        <v>7.1602992076379472E-4</v>
      </c>
      <c r="AJ6" s="32"/>
      <c r="AK6" s="32"/>
    </row>
    <row r="7" spans="1:40" ht="36.6" customHeight="1">
      <c r="A7" s="70" t="s">
        <v>75</v>
      </c>
      <c r="B7" s="70" t="s">
        <v>74</v>
      </c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1"/>
      <c r="AC7" s="30"/>
      <c r="AD7" s="30"/>
      <c r="AE7" s="30"/>
      <c r="AF7" s="30"/>
      <c r="AG7" s="30"/>
      <c r="AH7" s="30"/>
      <c r="AI7" s="77"/>
      <c r="AJ7" s="32"/>
      <c r="AK7" s="32"/>
    </row>
    <row r="8" spans="1:40" ht="12.95" customHeight="1">
      <c r="A8" s="8" t="s">
        <v>73</v>
      </c>
      <c r="B8" s="8" t="s">
        <v>72</v>
      </c>
      <c r="C8" s="28" t="s">
        <v>93</v>
      </c>
      <c r="D8" s="28" t="s">
        <v>93</v>
      </c>
      <c r="E8" s="28" t="s">
        <v>93</v>
      </c>
      <c r="F8" s="28" t="s">
        <v>93</v>
      </c>
      <c r="G8" s="28" t="s">
        <v>93</v>
      </c>
      <c r="H8" s="28">
        <v>21489</v>
      </c>
      <c r="I8" s="28">
        <v>25189</v>
      </c>
      <c r="J8" s="28">
        <v>25202</v>
      </c>
      <c r="K8" s="28">
        <v>27044</v>
      </c>
      <c r="L8" s="28">
        <v>27838</v>
      </c>
      <c r="M8" s="28">
        <v>30711</v>
      </c>
      <c r="N8" s="28">
        <v>34282</v>
      </c>
      <c r="O8" s="28">
        <v>33338</v>
      </c>
      <c r="P8" s="28">
        <v>40705</v>
      </c>
      <c r="Q8" s="28">
        <v>40580</v>
      </c>
      <c r="R8" s="28">
        <v>38061</v>
      </c>
      <c r="S8" s="28">
        <v>37086</v>
      </c>
      <c r="T8" s="28">
        <v>35643</v>
      </c>
      <c r="U8" s="28">
        <v>34884</v>
      </c>
      <c r="V8" s="28">
        <v>36815</v>
      </c>
      <c r="W8" s="28">
        <v>33243</v>
      </c>
      <c r="X8" s="28">
        <v>31277</v>
      </c>
      <c r="Y8" s="28">
        <v>29300</v>
      </c>
      <c r="Z8" s="28">
        <v>24019</v>
      </c>
      <c r="AA8" s="28">
        <v>23664</v>
      </c>
      <c r="AB8" s="29">
        <v>19125</v>
      </c>
      <c r="AC8" s="28">
        <v>18094</v>
      </c>
      <c r="AD8" s="28">
        <v>18327</v>
      </c>
      <c r="AE8" s="28">
        <v>17815</v>
      </c>
      <c r="AF8" s="28">
        <v>17950</v>
      </c>
      <c r="AG8" s="28">
        <v>19528</v>
      </c>
      <c r="AH8" s="28">
        <v>20355</v>
      </c>
      <c r="AI8" s="75">
        <f>(AH8-AG8)/ABS(AG8)</f>
        <v>4.2349446947972144E-2</v>
      </c>
      <c r="AJ8" s="32"/>
      <c r="AK8" s="32"/>
    </row>
    <row r="9" spans="1:40" ht="12.95" customHeight="1">
      <c r="A9" s="9" t="s">
        <v>71</v>
      </c>
      <c r="B9" s="9" t="s">
        <v>70</v>
      </c>
      <c r="C9" s="33" t="s">
        <v>93</v>
      </c>
      <c r="D9" s="33" t="s">
        <v>93</v>
      </c>
      <c r="E9" s="33" t="s">
        <v>93</v>
      </c>
      <c r="F9" s="33" t="s">
        <v>93</v>
      </c>
      <c r="G9" s="33" t="s">
        <v>93</v>
      </c>
      <c r="H9" s="33">
        <v>10</v>
      </c>
      <c r="I9" s="33">
        <v>99</v>
      </c>
      <c r="J9" s="33">
        <v>168</v>
      </c>
      <c r="K9" s="33">
        <v>382</v>
      </c>
      <c r="L9" s="33">
        <v>584</v>
      </c>
      <c r="M9" s="33">
        <v>750</v>
      </c>
      <c r="N9" s="33">
        <v>1036</v>
      </c>
      <c r="O9" s="33">
        <v>1510</v>
      </c>
      <c r="P9" s="33">
        <v>1690</v>
      </c>
      <c r="Q9" s="33">
        <v>2038</v>
      </c>
      <c r="R9" s="33">
        <v>2868</v>
      </c>
      <c r="S9" s="33">
        <v>3629</v>
      </c>
      <c r="T9" s="33">
        <v>4616</v>
      </c>
      <c r="U9" s="33">
        <v>4724</v>
      </c>
      <c r="V9" s="33">
        <v>4305</v>
      </c>
      <c r="W9" s="33">
        <v>5241</v>
      </c>
      <c r="X9" s="33">
        <v>5694</v>
      </c>
      <c r="Y9" s="33">
        <v>6394</v>
      </c>
      <c r="Z9" s="33">
        <v>6567</v>
      </c>
      <c r="AA9" s="33">
        <v>7619</v>
      </c>
      <c r="AB9" s="34">
        <v>6939</v>
      </c>
      <c r="AC9" s="33">
        <v>6673</v>
      </c>
      <c r="AD9" s="33">
        <v>6788</v>
      </c>
      <c r="AE9" s="33">
        <v>7274</v>
      </c>
      <c r="AF9" s="33">
        <v>8219</v>
      </c>
      <c r="AG9" s="33">
        <v>8550</v>
      </c>
      <c r="AH9" s="33">
        <v>9974</v>
      </c>
      <c r="AI9" s="76">
        <f>(AH9-AG9)/ABS(AG9)</f>
        <v>0.16654970760233917</v>
      </c>
      <c r="AJ9" s="32"/>
      <c r="AK9" s="32"/>
    </row>
    <row r="10" spans="1:40" ht="25.15" customHeight="1">
      <c r="A10" s="70" t="s">
        <v>69</v>
      </c>
      <c r="B10" s="70" t="s">
        <v>68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1"/>
      <c r="AC10" s="30"/>
      <c r="AD10" s="30"/>
      <c r="AE10" s="30"/>
      <c r="AF10" s="30"/>
      <c r="AG10" s="30"/>
      <c r="AH10" s="30"/>
      <c r="AI10" s="78"/>
      <c r="AJ10" s="46"/>
      <c r="AK10" s="46"/>
      <c r="AL10" s="46"/>
      <c r="AM10" s="46"/>
      <c r="AN10" s="46"/>
    </row>
    <row r="11" spans="1:40" s="79" customFormat="1" ht="15.75" customHeight="1">
      <c r="A11" s="8" t="s">
        <v>67</v>
      </c>
      <c r="B11" s="8" t="s">
        <v>66</v>
      </c>
      <c r="C11" s="28" t="s">
        <v>93</v>
      </c>
      <c r="D11" s="28" t="s">
        <v>93</v>
      </c>
      <c r="E11" s="28" t="s">
        <v>93</v>
      </c>
      <c r="F11" s="28" t="s">
        <v>93</v>
      </c>
      <c r="G11" s="28" t="s">
        <v>93</v>
      </c>
      <c r="H11" s="28">
        <v>64125.831820931642</v>
      </c>
      <c r="I11" s="28">
        <v>60621.699948390167</v>
      </c>
      <c r="J11" s="28">
        <v>62891.833981430042</v>
      </c>
      <c r="K11" s="28">
        <v>63267.268155598285</v>
      </c>
      <c r="L11" s="28">
        <v>64516.129032258068</v>
      </c>
      <c r="M11" s="28">
        <v>68773.258967796544</v>
      </c>
      <c r="N11" s="28">
        <v>74686.410944518982</v>
      </c>
      <c r="O11" s="28">
        <v>71160.678008878764</v>
      </c>
      <c r="P11" s="28">
        <v>73223.060479302294</v>
      </c>
      <c r="Q11" s="28">
        <v>72594.288378018726</v>
      </c>
      <c r="R11" s="28">
        <v>70483.503032237713</v>
      </c>
      <c r="S11" s="28">
        <v>68674.531760772268</v>
      </c>
      <c r="T11" s="28">
        <v>70564.857754117213</v>
      </c>
      <c r="U11" s="28">
        <v>74602.872484233449</v>
      </c>
      <c r="V11" s="28">
        <v>77187.481702295263</v>
      </c>
      <c r="W11" s="28">
        <v>75805.432722678452</v>
      </c>
      <c r="X11" s="28">
        <v>76925.536336605175</v>
      </c>
      <c r="Y11" s="28">
        <v>79522.184300341294</v>
      </c>
      <c r="Z11" s="28">
        <v>73108.78887547359</v>
      </c>
      <c r="AA11" s="28">
        <v>72557.471264367821</v>
      </c>
      <c r="AB11" s="29">
        <v>77929.55</v>
      </c>
      <c r="AC11" s="28">
        <v>77999.11</v>
      </c>
      <c r="AD11" s="28">
        <v>79372.679999999993</v>
      </c>
      <c r="AE11" s="28">
        <v>78835.48</v>
      </c>
      <c r="AF11" s="28">
        <v>77732.179999999993</v>
      </c>
      <c r="AG11" s="28">
        <v>79318.740000000005</v>
      </c>
      <c r="AH11" s="28">
        <v>80120.570000000007</v>
      </c>
      <c r="AI11" s="75">
        <f>(AH11-AG11)/ABS(AG11)</f>
        <v>1.0108960379350475E-2</v>
      </c>
      <c r="AJ11" s="46"/>
      <c r="AK11" s="46"/>
      <c r="AL11" s="46"/>
      <c r="AM11" s="46"/>
      <c r="AN11" s="46"/>
    </row>
    <row r="12" spans="1:40" ht="12.95" customHeight="1" thickBot="1">
      <c r="A12" s="62" t="s">
        <v>65</v>
      </c>
      <c r="B12" s="62" t="s">
        <v>64</v>
      </c>
      <c r="C12" s="27" t="s">
        <v>93</v>
      </c>
      <c r="D12" s="27" t="s">
        <v>93</v>
      </c>
      <c r="E12" s="27" t="s">
        <v>93</v>
      </c>
      <c r="F12" s="27" t="s">
        <v>93</v>
      </c>
      <c r="G12" s="27" t="s">
        <v>93</v>
      </c>
      <c r="H12" s="27" t="s">
        <v>92</v>
      </c>
      <c r="I12" s="27">
        <v>64067.361616161616</v>
      </c>
      <c r="J12" s="27">
        <v>58927.348214285717</v>
      </c>
      <c r="K12" s="27">
        <v>49688.776701570678</v>
      </c>
      <c r="L12" s="27">
        <v>53298.453253424654</v>
      </c>
      <c r="M12" s="27">
        <v>53534.798399999992</v>
      </c>
      <c r="N12" s="27">
        <v>53919</v>
      </c>
      <c r="O12" s="27">
        <v>52980.132450331126</v>
      </c>
      <c r="P12" s="27">
        <v>54437.869822485205</v>
      </c>
      <c r="Q12" s="27">
        <v>57606.864573110892</v>
      </c>
      <c r="R12" s="27">
        <v>60967.743392608085</v>
      </c>
      <c r="S12" s="27">
        <v>65281.863003582257</v>
      </c>
      <c r="T12" s="27">
        <v>60222.970699740035</v>
      </c>
      <c r="U12" s="27">
        <v>59473.6533996613</v>
      </c>
      <c r="V12" s="27">
        <v>60231.261860627172</v>
      </c>
      <c r="W12" s="27">
        <v>62201.869872161798</v>
      </c>
      <c r="X12" s="27">
        <v>60941.341763259574</v>
      </c>
      <c r="Y12" s="27">
        <v>64435.408195182987</v>
      </c>
      <c r="Z12" s="27">
        <v>59540.124866758029</v>
      </c>
      <c r="AA12" s="27">
        <v>60900.380627378923</v>
      </c>
      <c r="AB12" s="26">
        <v>62794.14</v>
      </c>
      <c r="AC12" s="25">
        <v>64736.07</v>
      </c>
      <c r="AD12" s="25">
        <v>62344.06</v>
      </c>
      <c r="AE12" s="25">
        <v>61653.02</v>
      </c>
      <c r="AF12" s="25">
        <v>60555.08</v>
      </c>
      <c r="AG12" s="25">
        <v>59646.85</v>
      </c>
      <c r="AH12" s="25">
        <v>59269.55</v>
      </c>
      <c r="AI12" s="80">
        <f>(AH12-AG12)/ABS(AG12)</f>
        <v>-6.3255645520257251E-3</v>
      </c>
      <c r="AJ12" s="46"/>
      <c r="AK12" s="46"/>
      <c r="AL12" s="46"/>
      <c r="AM12" s="46"/>
      <c r="AN12" s="46"/>
    </row>
    <row r="13" spans="1:40" ht="12.95" customHeight="1">
      <c r="AI13" s="5"/>
      <c r="AJ13" s="46"/>
      <c r="AK13" s="46"/>
      <c r="AL13" s="46"/>
      <c r="AM13" s="46"/>
      <c r="AN13" s="46"/>
    </row>
    <row r="14" spans="1:40" ht="12.95" customHeight="1">
      <c r="AJ14" s="46"/>
      <c r="AK14" s="46"/>
      <c r="AL14" s="46"/>
      <c r="AM14" s="46"/>
      <c r="AN14" s="46"/>
    </row>
    <row r="15" spans="1:40" ht="12.95" customHeight="1">
      <c r="AJ15" s="46"/>
      <c r="AK15" s="46"/>
      <c r="AL15" s="46"/>
      <c r="AM15" s="46"/>
      <c r="AN15" s="46"/>
    </row>
    <row r="16" spans="1:40" ht="12.95" customHeight="1">
      <c r="AJ16" s="46"/>
      <c r="AK16" s="46"/>
      <c r="AL16" s="46"/>
      <c r="AM16" s="46"/>
      <c r="AN16" s="46"/>
    </row>
    <row r="17" spans="33:40" ht="12.95" customHeight="1">
      <c r="AG17" s="37"/>
      <c r="AH17" s="37"/>
      <c r="AJ17" s="46"/>
      <c r="AK17" s="46"/>
      <c r="AL17" s="46"/>
      <c r="AM17" s="46"/>
      <c r="AN17" s="46"/>
    </row>
  </sheetData>
  <pageMargins left="0.70866141732283472" right="0.70866141732283472" top="0.78740157480314965" bottom="0.78740157480314965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BV_PP_4</vt:lpstr>
      <vt:lpstr>BV_PP_FZ</vt:lpstr>
      <vt:lpstr>BV_PP_WEF</vt:lpstr>
      <vt:lpstr>BV_PP_4!Druckbereich</vt:lpstr>
      <vt:lpstr>BV_PP_FZ!Druckbereich</vt:lpstr>
      <vt:lpstr>BV_PP_WEF!Druckbereich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Salome Schüpbach</dc:creator>
  <cp:lastModifiedBy>Schüpbach Salome BSV</cp:lastModifiedBy>
  <cp:lastPrinted>2019-09-11T14:23:16Z</cp:lastPrinted>
  <dcterms:created xsi:type="dcterms:W3CDTF">2012-08-30T12:38:22Z</dcterms:created>
  <dcterms:modified xsi:type="dcterms:W3CDTF">2024-12-05T14:46:55Z</dcterms:modified>
</cp:coreProperties>
</file>