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KV\"/>
    </mc:Choice>
  </mc:AlternateContent>
  <xr:revisionPtr revIDLastSave="0" documentId="13_ncr:1_{0E29771C-D860-4CB2-BBC0-936D96D6C22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V_AMal_6" sheetId="2" r:id="rId1"/>
  </sheets>
  <definedNames>
    <definedName name="_xlnm.Print_Area" localSheetId="0">KV_AMal_6!$A$1:$AD$59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2" l="1"/>
  <c r="AC102" i="2"/>
  <c r="AD9" i="2"/>
  <c r="AD10" i="2"/>
  <c r="AC103" i="2"/>
  <c r="AD12" i="2"/>
  <c r="AD13" i="2"/>
  <c r="AD14" i="2"/>
  <c r="AC104" i="2"/>
  <c r="AD16" i="2"/>
  <c r="AD18" i="2"/>
  <c r="AC105" i="2"/>
  <c r="AD25" i="2"/>
  <c r="AC101" i="2"/>
  <c r="AD6" i="2"/>
  <c r="AB102" i="2"/>
  <c r="AD11" i="2"/>
  <c r="AB104" i="2"/>
  <c r="AD20" i="2"/>
  <c r="AD21" i="2"/>
  <c r="AD22" i="2"/>
  <c r="AB101" i="2"/>
  <c r="AD17" i="2"/>
  <c r="AD8" i="2"/>
  <c r="AD7" i="2"/>
  <c r="AA102" i="2"/>
  <c r="AA103" i="2"/>
  <c r="AA104" i="2"/>
  <c r="AA101" i="2"/>
  <c r="AA105" i="2"/>
  <c r="Z102" i="2"/>
  <c r="Z103" i="2"/>
  <c r="Z104" i="2"/>
  <c r="Z105" i="2"/>
  <c r="Z101" i="2"/>
  <c r="Y104" i="2"/>
  <c r="Y103" i="2"/>
  <c r="Y102" i="2"/>
  <c r="X102" i="2"/>
  <c r="X104" i="2"/>
  <c r="X105" i="2"/>
  <c r="X101" i="2"/>
  <c r="X103" i="2"/>
  <c r="Y101" i="2"/>
  <c r="Y105" i="2"/>
  <c r="W105" i="2"/>
  <c r="V105" i="2"/>
  <c r="U105" i="2"/>
  <c r="T105" i="2"/>
  <c r="S105" i="2"/>
  <c r="Q105" i="2"/>
  <c r="P105" i="2"/>
  <c r="O105" i="2"/>
  <c r="N105" i="2"/>
  <c r="M105" i="2"/>
  <c r="L105" i="2"/>
  <c r="H105" i="2"/>
  <c r="G105" i="2"/>
  <c r="F105" i="2"/>
  <c r="E105" i="2"/>
  <c r="D105" i="2"/>
  <c r="W104" i="2"/>
  <c r="U104" i="2"/>
  <c r="T104" i="2"/>
  <c r="S104" i="2"/>
  <c r="R104" i="2"/>
  <c r="Q104" i="2"/>
  <c r="P104" i="2"/>
  <c r="O104" i="2"/>
  <c r="M104" i="2"/>
  <c r="L104" i="2"/>
  <c r="K104" i="2"/>
  <c r="J104" i="2"/>
  <c r="I104" i="2"/>
  <c r="H104" i="2"/>
  <c r="E104" i="2"/>
  <c r="D104" i="2"/>
  <c r="C104" i="2"/>
  <c r="W103" i="2"/>
  <c r="V103" i="2"/>
  <c r="U103" i="2"/>
  <c r="T103" i="2"/>
  <c r="S103" i="2"/>
  <c r="Q103" i="2"/>
  <c r="P103" i="2"/>
  <c r="O103" i="2"/>
  <c r="N103" i="2"/>
  <c r="M103" i="2"/>
  <c r="L103" i="2"/>
  <c r="K103" i="2"/>
  <c r="I103" i="2"/>
  <c r="H103" i="2"/>
  <c r="G103" i="2"/>
  <c r="F103" i="2"/>
  <c r="E103" i="2"/>
  <c r="D103" i="2"/>
  <c r="W102" i="2"/>
  <c r="U102" i="2"/>
  <c r="T102" i="2"/>
  <c r="S102" i="2"/>
  <c r="R102" i="2"/>
  <c r="Q102" i="2"/>
  <c r="P102" i="2"/>
  <c r="O102" i="2"/>
  <c r="M102" i="2"/>
  <c r="L102" i="2"/>
  <c r="K102" i="2"/>
  <c r="J102" i="2"/>
  <c r="I102" i="2"/>
  <c r="H102" i="2"/>
  <c r="E102" i="2"/>
  <c r="D102" i="2"/>
  <c r="C102" i="2"/>
  <c r="F102" i="2"/>
  <c r="G102" i="2"/>
  <c r="N102" i="2"/>
  <c r="V102" i="2"/>
  <c r="J103" i="2"/>
  <c r="R103" i="2"/>
  <c r="F104" i="2"/>
  <c r="G104" i="2"/>
  <c r="N104" i="2"/>
  <c r="V104" i="2"/>
  <c r="I105" i="2"/>
  <c r="J105" i="2"/>
  <c r="K105" i="2"/>
  <c r="R105" i="2"/>
  <c r="C105" i="2"/>
  <c r="C103" i="2"/>
  <c r="W101" i="2"/>
  <c r="V101" i="2"/>
  <c r="U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C101" i="2"/>
  <c r="B105" i="2"/>
  <c r="A105" i="2"/>
  <c r="B104" i="2"/>
  <c r="A104" i="2"/>
  <c r="B103" i="2"/>
  <c r="A103" i="2"/>
  <c r="B102" i="2"/>
  <c r="A102" i="2"/>
  <c r="M27" i="2"/>
  <c r="J27" i="2" l="1"/>
  <c r="E27" i="2"/>
  <c r="U27" i="2"/>
  <c r="H27" i="2"/>
  <c r="P27" i="2"/>
  <c r="Z27" i="2"/>
  <c r="L27" i="2"/>
  <c r="T27" i="2"/>
  <c r="G27" i="2"/>
  <c r="R27" i="2"/>
  <c r="AD26" i="2"/>
  <c r="AD15" i="2"/>
  <c r="W27" i="2"/>
  <c r="D27" i="2"/>
  <c r="O27" i="2"/>
  <c r="I27" i="2"/>
  <c r="Q27" i="2"/>
  <c r="AD19" i="2"/>
  <c r="X27" i="2"/>
  <c r="AA27" i="2"/>
  <c r="AB27" i="2"/>
  <c r="AD24" i="2"/>
  <c r="C27" i="2"/>
  <c r="K27" i="2"/>
  <c r="S27" i="2"/>
  <c r="F27" i="2"/>
  <c r="N27" i="2"/>
  <c r="V27" i="2"/>
  <c r="Y27" i="2"/>
  <c r="AD27" i="2" s="1"/>
  <c r="AC27" i="2"/>
  <c r="AB105" i="2"/>
  <c r="AB103" i="2"/>
</calcChain>
</file>

<file path=xl/sharedStrings.xml><?xml version="1.0" encoding="utf-8"?>
<sst xmlns="http://schemas.openxmlformats.org/spreadsheetml/2006/main" count="140" uniqueCount="30">
  <si>
    <t>Kinder</t>
  </si>
  <si>
    <t>Männer</t>
  </si>
  <si>
    <t>Frauen</t>
  </si>
  <si>
    <t>Anzahl Versicherer</t>
  </si>
  <si>
    <t>Total</t>
  </si>
  <si>
    <t>Hommes</t>
  </si>
  <si>
    <t>Femmes</t>
  </si>
  <si>
    <t>Enfants</t>
  </si>
  <si>
    <t>Nombre d'assureurs</t>
  </si>
  <si>
    <t>in Millionen Versicherte</t>
  </si>
  <si>
    <t>en millions d’assurés</t>
  </si>
  <si>
    <t>KV 6B 
Versicherte nach Versicherungsmodell</t>
  </si>
  <si>
    <t>Franchise annuelle ordinaire</t>
  </si>
  <si>
    <t>Standardmodell mit ordentlicher Franchise</t>
  </si>
  <si>
    <t>Franchise annuelle à option</t>
  </si>
  <si>
    <t>Standardmodell mit wählbarer Franchise</t>
  </si>
  <si>
    <t>Assurance avec bonus</t>
  </si>
  <si>
    <t>BONUS-Versicherung</t>
  </si>
  <si>
    <t>AMal 6B 
Assurés par modèle d'assurance</t>
  </si>
  <si>
    <t>Choix limité (HMO, médecin de famille)</t>
  </si>
  <si>
    <t>Eingeschränkte Wahl (z.B. HMO, Hausarztmodell)</t>
  </si>
  <si>
    <t>AMal 6A 
Assureurs, assurés et malades</t>
  </si>
  <si>
    <t>KV 6A 
Versicherer, Versicherte und Erkrankte</t>
  </si>
  <si>
    <r>
      <t>Répartition des assurés selon le modèle d’assurance</t>
    </r>
    <r>
      <rPr>
        <b/>
        <vertAlign val="superscript"/>
        <sz val="10"/>
        <color theme="1"/>
        <rFont val="Arial"/>
        <family val="2"/>
      </rPr>
      <t>1</t>
    </r>
  </si>
  <si>
    <r>
      <t>Versichertenbestand nach Versicherungsform</t>
    </r>
    <r>
      <rPr>
        <b/>
        <vertAlign val="superscript"/>
        <sz val="10"/>
        <color theme="1"/>
        <rFont val="Arial"/>
        <family val="2"/>
      </rPr>
      <t>1</t>
    </r>
  </si>
  <si>
    <r>
      <t>Nombre de malades</t>
    </r>
    <r>
      <rPr>
        <b/>
        <vertAlign val="superscript"/>
        <sz val="10"/>
        <color theme="1"/>
        <rFont val="Arial"/>
        <family val="2"/>
      </rPr>
      <t>2</t>
    </r>
  </si>
  <si>
    <r>
      <t>Anzahl Erkrankte</t>
    </r>
    <r>
      <rPr>
        <b/>
        <vertAlign val="superscript"/>
        <sz val="10"/>
        <color theme="1"/>
        <rFont val="Arial"/>
        <family val="2"/>
      </rPr>
      <t>2</t>
    </r>
  </si>
  <si>
    <t>TV 2021/2022</t>
  </si>
  <si>
    <t>VR 2021/2022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</si>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</sst>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0000"/>
    <numFmt numFmtId="166" formatCode="#,##0.0"/>
  </numFmts>
  <fonts count="10"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9"/>
      <name val="Helv"/>
    </font>
    <font>
      <sz val="10"/>
      <name val="Geneva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Helv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wrapText="1"/>
    </xf>
    <xf numFmtId="0" fontId="1" fillId="0" borderId="8" xfId="0" applyFont="1" applyFill="1" applyBorder="1"/>
    <xf numFmtId="3" fontId="2" fillId="0" borderId="0" xfId="0" applyNumberFormat="1" applyFont="1" applyFill="1"/>
    <xf numFmtId="3" fontId="2" fillId="0" borderId="9" xfId="0" applyNumberFormat="1" applyFont="1" applyFill="1" applyBorder="1"/>
    <xf numFmtId="164" fontId="2" fillId="0" borderId="0" xfId="0" applyNumberFormat="1" applyFont="1" applyFill="1" applyBorder="1"/>
    <xf numFmtId="3" fontId="2" fillId="0" borderId="8" xfId="0" applyNumberFormat="1" applyFont="1" applyFill="1" applyBorder="1"/>
    <xf numFmtId="3" fontId="2" fillId="0" borderId="5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left" vertical="top"/>
    </xf>
    <xf numFmtId="3" fontId="2" fillId="0" borderId="4" xfId="0" applyNumberFormat="1" applyFont="1" applyFill="1" applyBorder="1"/>
    <xf numFmtId="3" fontId="2" fillId="0" borderId="12" xfId="0" applyNumberFormat="1" applyFont="1" applyFill="1" applyBorder="1"/>
    <xf numFmtId="3" fontId="2" fillId="0" borderId="9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right"/>
    </xf>
    <xf numFmtId="49" fontId="7" fillId="0" borderId="7" xfId="1" applyNumberFormat="1" applyFont="1" applyFill="1" applyBorder="1" applyAlignment="1">
      <alignment horizontal="left"/>
    </xf>
    <xf numFmtId="166" fontId="7" fillId="0" borderId="3" xfId="1" applyNumberFormat="1" applyFont="1" applyFill="1" applyBorder="1" applyAlignment="1">
      <alignment horizontal="right"/>
    </xf>
    <xf numFmtId="3" fontId="7" fillId="0" borderId="3" xfId="1" applyNumberFormat="1" applyFont="1" applyFill="1" applyBorder="1" applyAlignment="1">
      <alignment horizontal="right"/>
    </xf>
    <xf numFmtId="166" fontId="9" fillId="0" borderId="0" xfId="1" applyNumberFormat="1" applyFont="1" applyFill="1"/>
    <xf numFmtId="0" fontId="9" fillId="0" borderId="0" xfId="1" applyFont="1" applyFill="1"/>
    <xf numFmtId="166" fontId="2" fillId="0" borderId="0" xfId="1" applyNumberFormat="1" applyFont="1" applyFill="1" applyBorder="1" applyAlignment="1"/>
    <xf numFmtId="0" fontId="2" fillId="0" borderId="0" xfId="1" applyFont="1" applyFill="1" applyBorder="1" applyAlignment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7" fillId="0" borderId="1" xfId="1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 vertical="top" wrapText="1"/>
    </xf>
    <xf numFmtId="3" fontId="7" fillId="0" borderId="4" xfId="0" applyNumberFormat="1" applyFont="1" applyFill="1" applyBorder="1" applyAlignment="1">
      <alignment horizontal="left" vertical="top"/>
    </xf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3" xfId="0" applyNumberFormat="1" applyFont="1" applyFill="1" applyBorder="1" applyAlignment="1">
      <alignment horizontal="right"/>
    </xf>
    <xf numFmtId="3" fontId="2" fillId="0" borderId="13" xfId="0" applyNumberFormat="1" applyFont="1" applyFill="1" applyBorder="1"/>
    <xf numFmtId="3" fontId="2" fillId="0" borderId="13" xfId="0" applyNumberFormat="1" applyFont="1" applyFill="1" applyBorder="1" applyAlignment="1">
      <alignment horizontal="right"/>
    </xf>
    <xf numFmtId="3" fontId="2" fillId="0" borderId="6" xfId="0" applyNumberFormat="1" applyFont="1" applyFill="1" applyBorder="1"/>
    <xf numFmtId="3" fontId="2" fillId="0" borderId="6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9" fontId="0" fillId="0" borderId="0" xfId="3" applyFont="1" applyFill="1"/>
    <xf numFmtId="3" fontId="7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0" xfId="0" applyFont="1" applyFill="1"/>
    <xf numFmtId="164" fontId="2" fillId="0" borderId="7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0" fillId="0" borderId="0" xfId="0" applyNumberFormat="1" applyFont="1" applyFill="1"/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/>
    <xf numFmtId="165" fontId="0" fillId="0" borderId="0" xfId="0" applyNumberFormat="1" applyFont="1" applyFill="1" applyAlignment="1">
      <alignment horizontal="right"/>
    </xf>
    <xf numFmtId="3" fontId="0" fillId="0" borderId="0" xfId="0" applyNumberFormat="1" applyFont="1" applyFill="1"/>
  </cellXfs>
  <cellStyles count="4">
    <cellStyle name="Prozent" xfId="3" builtinId="5"/>
    <cellStyle name="Prozent 2 2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KV_AMal_6!$A$102:$B$102</c:f>
              <c:strCache>
                <c:ptCount val="2"/>
                <c:pt idx="0">
                  <c:v>Franchise annuelle ordinaire</c:v>
                </c:pt>
                <c:pt idx="1">
                  <c:v>Standardmodell mit ordentlicher Franchise</c:v>
                </c:pt>
              </c:strCache>
            </c:strRef>
          </c:tx>
          <c:invertIfNegative val="0"/>
          <c:cat>
            <c:numRef>
              <c:f>KV_AMal_6!$C$101:$AC$101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KV_AMal_6!$C$102:$AC$102</c:f>
              <c:numCache>
                <c:formatCode>#,##0.000000</c:formatCode>
                <c:ptCount val="27"/>
                <c:pt idx="0">
                  <c:v>4.7396399999999996</c:v>
                </c:pt>
                <c:pt idx="1">
                  <c:v>4.0838539999999997</c:v>
                </c:pt>
                <c:pt idx="2">
                  <c:v>4.016267</c:v>
                </c:pt>
                <c:pt idx="3">
                  <c:v>3.9987439999999999</c:v>
                </c:pt>
                <c:pt idx="4">
                  <c:v>3.9219200000000001</c:v>
                </c:pt>
                <c:pt idx="5">
                  <c:v>3.8821910000000002</c:v>
                </c:pt>
                <c:pt idx="6">
                  <c:v>3.812675</c:v>
                </c:pt>
                <c:pt idx="7">
                  <c:v>3.6742699999999999</c:v>
                </c:pt>
                <c:pt idx="8">
                  <c:v>3.6392869999999999</c:v>
                </c:pt>
                <c:pt idx="9">
                  <c:v>3.6055779999999999</c:v>
                </c:pt>
                <c:pt idx="10">
                  <c:v>3.35609</c:v>
                </c:pt>
                <c:pt idx="11">
                  <c:v>3.1494309999999999</c:v>
                </c:pt>
                <c:pt idx="12">
                  <c:v>2.9681639999999998</c:v>
                </c:pt>
                <c:pt idx="13">
                  <c:v>2.72415239</c:v>
                </c:pt>
                <c:pt idx="14">
                  <c:v>2.395489</c:v>
                </c:pt>
                <c:pt idx="15">
                  <c:v>2.1653449999999999</c:v>
                </c:pt>
                <c:pt idx="16">
                  <c:v>2.0069659999999998</c:v>
                </c:pt>
                <c:pt idx="17">
                  <c:v>1.9003939999999999</c:v>
                </c:pt>
                <c:pt idx="18">
                  <c:v>1.824865</c:v>
                </c:pt>
                <c:pt idx="19">
                  <c:v>1.7533209999999999</c:v>
                </c:pt>
                <c:pt idx="20">
                  <c:v>1.674048</c:v>
                </c:pt>
                <c:pt idx="21">
                  <c:v>1.5741449999999999</c:v>
                </c:pt>
                <c:pt idx="22">
                  <c:v>1.4818579999999999</c:v>
                </c:pt>
                <c:pt idx="23">
                  <c:v>1.424159</c:v>
                </c:pt>
                <c:pt idx="24">
                  <c:v>1.3640730000000001</c:v>
                </c:pt>
                <c:pt idx="25">
                  <c:v>1.3162910000000001</c:v>
                </c:pt>
                <c:pt idx="26">
                  <c:v>1.3103560000000001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E-424E-9865-90935F0375A2}"/>
            </c:ext>
          </c:extLst>
        </c:ser>
        <c:ser>
          <c:idx val="1"/>
          <c:order val="1"/>
          <c:tx>
            <c:strRef>
              <c:f>KV_AMal_6!$A$103:$B$103</c:f>
              <c:strCache>
                <c:ptCount val="2"/>
                <c:pt idx="0">
                  <c:v>Franchise annuelle à option</c:v>
                </c:pt>
                <c:pt idx="1">
                  <c:v>Standardmodell mit wählbarer Franchise</c:v>
                </c:pt>
              </c:strCache>
            </c:strRef>
          </c:tx>
          <c:invertIfNegative val="0"/>
          <c:cat>
            <c:numRef>
              <c:f>KV_AMal_6!$C$101:$AC$101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KV_AMal_6!$C$103:$AC$103</c:f>
              <c:numCache>
                <c:formatCode>#,##0.000000</c:formatCode>
                <c:ptCount val="27"/>
                <c:pt idx="0">
                  <c:v>2.305688</c:v>
                </c:pt>
                <c:pt idx="1">
                  <c:v>2.736364</c:v>
                </c:pt>
                <c:pt idx="2">
                  <c:v>2.7264680000000001</c:v>
                </c:pt>
                <c:pt idx="3">
                  <c:v>2.7156419999999999</c:v>
                </c:pt>
                <c:pt idx="4">
                  <c:v>2.7585389999999999</c:v>
                </c:pt>
                <c:pt idx="5">
                  <c:v>2.8338160000000001</c:v>
                </c:pt>
                <c:pt idx="6">
                  <c:v>2.98082</c:v>
                </c:pt>
                <c:pt idx="7">
                  <c:v>3.107097</c:v>
                </c:pt>
                <c:pt idx="8">
                  <c:v>3.024823</c:v>
                </c:pt>
                <c:pt idx="9">
                  <c:v>2.939073</c:v>
                </c:pt>
                <c:pt idx="10">
                  <c:v>2.7874289999999999</c:v>
                </c:pt>
                <c:pt idx="11">
                  <c:v>2.5797509999999999</c:v>
                </c:pt>
                <c:pt idx="12">
                  <c:v>2.3944190000000001</c:v>
                </c:pt>
                <c:pt idx="13">
                  <c:v>2.1602000299999999</c:v>
                </c:pt>
                <c:pt idx="14">
                  <c:v>1.7501040000000001</c:v>
                </c:pt>
                <c:pt idx="15">
                  <c:v>1.530081</c:v>
                </c:pt>
                <c:pt idx="16">
                  <c:v>1.3791169999999999</c:v>
                </c:pt>
                <c:pt idx="17">
                  <c:v>1.2835909999999999</c:v>
                </c:pt>
                <c:pt idx="18">
                  <c:v>1.2064490000000001</c:v>
                </c:pt>
                <c:pt idx="19">
                  <c:v>1.1376980000000001</c:v>
                </c:pt>
                <c:pt idx="20">
                  <c:v>1.065124</c:v>
                </c:pt>
                <c:pt idx="21">
                  <c:v>0.984433</c:v>
                </c:pt>
                <c:pt idx="22">
                  <c:v>0.910416</c:v>
                </c:pt>
                <c:pt idx="23">
                  <c:v>0.85293699999999995</c:v>
                </c:pt>
                <c:pt idx="24">
                  <c:v>0.79864199999999996</c:v>
                </c:pt>
                <c:pt idx="25">
                  <c:v>0.75021000000000004</c:v>
                </c:pt>
                <c:pt idx="26">
                  <c:v>0.71887299999999998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E-424E-9865-90935F0375A2}"/>
            </c:ext>
          </c:extLst>
        </c:ser>
        <c:ser>
          <c:idx val="2"/>
          <c:order val="2"/>
          <c:tx>
            <c:strRef>
              <c:f>KV_AMal_6!$A$104:$B$104</c:f>
              <c:strCache>
                <c:ptCount val="2"/>
                <c:pt idx="0">
                  <c:v>Assurance avec bonus</c:v>
                </c:pt>
                <c:pt idx="1">
                  <c:v>BONUS-Versicherung</c:v>
                </c:pt>
              </c:strCache>
            </c:strRef>
          </c:tx>
          <c:invertIfNegative val="0"/>
          <c:cat>
            <c:numRef>
              <c:f>KV_AMal_6!$C$101:$AC$101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KV_AMal_6!$C$104:$AC$104</c:f>
              <c:numCache>
                <c:formatCode>#,##0.000000</c:formatCode>
                <c:ptCount val="27"/>
                <c:pt idx="0">
                  <c:v>2.7827999999999999E-2</c:v>
                </c:pt>
                <c:pt idx="1">
                  <c:v>1.1494000000000001E-2</c:v>
                </c:pt>
                <c:pt idx="2">
                  <c:v>1.1828E-2</c:v>
                </c:pt>
                <c:pt idx="3">
                  <c:v>1.0258E-2</c:v>
                </c:pt>
                <c:pt idx="4">
                  <c:v>9.8110000000000003E-3</c:v>
                </c:pt>
                <c:pt idx="5">
                  <c:v>9.3410000000000003E-3</c:v>
                </c:pt>
                <c:pt idx="6">
                  <c:v>8.8350000000000008E-3</c:v>
                </c:pt>
                <c:pt idx="7">
                  <c:v>8.3169999999999997E-3</c:v>
                </c:pt>
                <c:pt idx="8">
                  <c:v>8.0979999999999993E-3</c:v>
                </c:pt>
                <c:pt idx="9">
                  <c:v>7.711E-3</c:v>
                </c:pt>
                <c:pt idx="10">
                  <c:v>7.2199999999999999E-3</c:v>
                </c:pt>
                <c:pt idx="11">
                  <c:v>6.9030000000000003E-3</c:v>
                </c:pt>
                <c:pt idx="12">
                  <c:v>6.5570000000000003E-3</c:v>
                </c:pt>
                <c:pt idx="13">
                  <c:v>6.1479999999999998E-3</c:v>
                </c:pt>
                <c:pt idx="14">
                  <c:v>5.6680000000000003E-3</c:v>
                </c:pt>
                <c:pt idx="15">
                  <c:v>5.2509999999999996E-3</c:v>
                </c:pt>
                <c:pt idx="16">
                  <c:v>5.0020000000000004E-3</c:v>
                </c:pt>
                <c:pt idx="17">
                  <c:v>4.8129999999999996E-3</c:v>
                </c:pt>
                <c:pt idx="18">
                  <c:v>4.62E-3</c:v>
                </c:pt>
                <c:pt idx="19">
                  <c:v>4.4180000000000001E-3</c:v>
                </c:pt>
                <c:pt idx="20">
                  <c:v>4.0930000000000003E-3</c:v>
                </c:pt>
                <c:pt idx="21">
                  <c:v>3.9370000000000004E-3</c:v>
                </c:pt>
                <c:pt idx="22">
                  <c:v>3.7820000000000002E-3</c:v>
                </c:pt>
                <c:pt idx="23">
                  <c:v>3.63E-3</c:v>
                </c:pt>
                <c:pt idx="24">
                  <c:v>3.496E-3</c:v>
                </c:pt>
                <c:pt idx="25">
                  <c:v>3.3519999999999999E-3</c:v>
                </c:pt>
                <c:pt idx="26">
                  <c:v>3.2230000000000002E-3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2E-424E-9865-90935F0375A2}"/>
            </c:ext>
          </c:extLst>
        </c:ser>
        <c:ser>
          <c:idx val="3"/>
          <c:order val="3"/>
          <c:tx>
            <c:strRef>
              <c:f>KV_AMal_6!$A$105:$B$105</c:f>
              <c:strCache>
                <c:ptCount val="2"/>
                <c:pt idx="0">
                  <c:v>Choix limité (HMO, médecin de famille)</c:v>
                </c:pt>
                <c:pt idx="1">
                  <c:v>Eingeschränkte Wahl (z.B. HMO, Hausarztmodell)</c:v>
                </c:pt>
              </c:strCache>
            </c:strRef>
          </c:tx>
          <c:invertIfNegative val="0"/>
          <c:cat>
            <c:numRef>
              <c:f>KV_AMal_6!$C$101:$AC$101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KV_AMal_6!$C$105:$AC$105</c:f>
              <c:numCache>
                <c:formatCode>#,##0.000000</c:formatCode>
                <c:ptCount val="27"/>
                <c:pt idx="0">
                  <c:v>0.121598</c:v>
                </c:pt>
                <c:pt idx="1">
                  <c:v>0.38309300000000002</c:v>
                </c:pt>
                <c:pt idx="2">
                  <c:v>0.49403999999999998</c:v>
                </c:pt>
                <c:pt idx="3">
                  <c:v>0.54188999999999998</c:v>
                </c:pt>
                <c:pt idx="4">
                  <c:v>0.57784100000000005</c:v>
                </c:pt>
                <c:pt idx="5">
                  <c:v>0.595939</c:v>
                </c:pt>
                <c:pt idx="6">
                  <c:v>0.55703499999999995</c:v>
                </c:pt>
                <c:pt idx="7">
                  <c:v>0.60350400000000004</c:v>
                </c:pt>
                <c:pt idx="8">
                  <c:v>0.74776600000000004</c:v>
                </c:pt>
                <c:pt idx="9">
                  <c:v>0.90611299999999995</c:v>
                </c:pt>
                <c:pt idx="10">
                  <c:v>1.356806</c:v>
                </c:pt>
                <c:pt idx="11">
                  <c:v>1.8410470000000001</c:v>
                </c:pt>
                <c:pt idx="12">
                  <c:v>2.3004709999999999</c:v>
                </c:pt>
                <c:pt idx="13">
                  <c:v>2.8584215099999999</c:v>
                </c:pt>
                <c:pt idx="14">
                  <c:v>3.6713719999999999</c:v>
                </c:pt>
                <c:pt idx="15">
                  <c:v>4.2063420999999996</c:v>
                </c:pt>
                <c:pt idx="16">
                  <c:v>4.6081839999999996</c:v>
                </c:pt>
                <c:pt idx="17">
                  <c:v>4.9027919999999998</c:v>
                </c:pt>
                <c:pt idx="18">
                  <c:v>5.1591310000000004</c:v>
                </c:pt>
                <c:pt idx="19">
                  <c:v>5.402946</c:v>
                </c:pt>
                <c:pt idx="20">
                  <c:v>5.6253260000000003</c:v>
                </c:pt>
                <c:pt idx="21">
                  <c:v>5.8693759999999999</c:v>
                </c:pt>
                <c:pt idx="22">
                  <c:v>6.0994070000000002</c:v>
                </c:pt>
                <c:pt idx="23">
                  <c:v>6.2834690000000002</c:v>
                </c:pt>
                <c:pt idx="24">
                  <c:v>6.4572399999999996</c:v>
                </c:pt>
                <c:pt idx="25">
                  <c:v>6.631227</c:v>
                </c:pt>
                <c:pt idx="26">
                  <c:v>6.8421029999999998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2E-424E-9865-90935F037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3039192"/>
        <c:axId val="553039976"/>
      </c:barChart>
      <c:catAx>
        <c:axId val="55303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3039976"/>
        <c:crossesAt val="0"/>
        <c:auto val="1"/>
        <c:lblAlgn val="ctr"/>
        <c:lblOffset val="100"/>
        <c:tickLblSkip val="2"/>
        <c:noMultiLvlLbl val="0"/>
      </c:catAx>
      <c:valAx>
        <c:axId val="553039976"/>
        <c:scaling>
          <c:orientation val="minMax"/>
          <c:max val="9"/>
          <c:min val="0"/>
        </c:scaling>
        <c:delete val="0"/>
        <c:axPos val="l"/>
        <c:majorGridlines/>
        <c:title>
          <c:tx>
            <c:strRef>
              <c:f>KV_AMal_6!$A$101:$B$101</c:f>
              <c:strCache>
                <c:ptCount val="2"/>
                <c:pt idx="0">
                  <c:v>en millions d’assurés</c:v>
                </c:pt>
                <c:pt idx="1">
                  <c:v>in Millionen Versicherte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b="0">
                  <a:latin typeface="Arial" pitchFamily="34" charset="0"/>
                  <a:cs typeface="Arial" pitchFamily="34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low"/>
        <c:crossAx val="553039192"/>
        <c:crosses val="autoZero"/>
        <c:crossBetween val="between"/>
        <c:majorUnit val="1"/>
        <c:minorUnit val="0.2"/>
      </c:valAx>
    </c:plotArea>
    <c:legend>
      <c:legendPos val="r"/>
      <c:overlay val="0"/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29" r="0.70000000000000029" t="0.78740157499999996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36</xdr:row>
      <xdr:rowOff>161924</xdr:rowOff>
    </xdr:from>
    <xdr:to>
      <xdr:col>2</xdr:col>
      <xdr:colOff>28575</xdr:colOff>
      <xdr:row>55</xdr:row>
      <xdr:rowOff>142875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27</xdr:row>
      <xdr:rowOff>47626</xdr:rowOff>
    </xdr:from>
    <xdr:to>
      <xdr:col>0</xdr:col>
      <xdr:colOff>3467099</xdr:colOff>
      <xdr:row>33</xdr:row>
      <xdr:rowOff>129539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624" y="6288406"/>
          <a:ext cx="3419475" cy="11334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latin typeface="Arial" pitchFamily="34" charset="0"/>
              <a:cs typeface="Arial" pitchFamily="34" charset="0"/>
            </a:rPr>
            <a:t>1)  au 31.12.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latin typeface="Arial" pitchFamily="34" charset="0"/>
              <a:cs typeface="Arial" pitchFamily="34" charset="0"/>
            </a:rPr>
            <a:t>2) Nombre d’assurés pour lesquels, au cours de l’année considérée, au moins une facture pour des prestations a</a:t>
          </a:r>
          <a:r>
            <a:rPr lang="de-CH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mbulatoires ou pour un séjour hospitalier a été traitée.</a:t>
          </a:r>
          <a:endParaRPr lang="de-CH" sz="100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CH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Source: Office fédéral de la santé publique, statistique de l'assurance-maladie obligatoire</a:t>
          </a:r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28575</xdr:colOff>
      <xdr:row>27</xdr:row>
      <xdr:rowOff>66676</xdr:rowOff>
    </xdr:from>
    <xdr:to>
      <xdr:col>1</xdr:col>
      <xdr:colOff>3409950</xdr:colOff>
      <xdr:row>33</xdr:row>
      <xdr:rowOff>167640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79495" y="6307456"/>
          <a:ext cx="3381375" cy="1152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latin typeface="Arial" pitchFamily="34" charset="0"/>
              <a:cs typeface="Arial" pitchFamily="34" charset="0"/>
            </a:rPr>
            <a:t>1)  per 31.12.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latin typeface="Arial" pitchFamily="34" charset="0"/>
              <a:cs typeface="Arial" pitchFamily="34" charset="0"/>
            </a:rPr>
            <a:t>2) Anzahl versicherte Personen, welche im Berichtsjahr mindestens einmal ambulante oder stationäre Kosten verursacht haben.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CH" sz="100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Quelle: Bundesamt für Gesundheit, Statistik der obligatorischen Krankenversicherung</a:t>
          </a:r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68580</xdr:colOff>
      <xdr:row>56</xdr:row>
      <xdr:rowOff>38100</xdr:rowOff>
    </xdr:from>
    <xdr:to>
      <xdr:col>0</xdr:col>
      <xdr:colOff>3488055</xdr:colOff>
      <xdr:row>58</xdr:row>
      <xdr:rowOff>76200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580" y="10713720"/>
          <a:ext cx="3419475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Source: Office fédéral de la santé publique, statistique de l'assurance-maladie obligatoire</a:t>
          </a:r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41911</xdr:colOff>
      <xdr:row>56</xdr:row>
      <xdr:rowOff>3810</xdr:rowOff>
    </xdr:from>
    <xdr:to>
      <xdr:col>1</xdr:col>
      <xdr:colOff>3423286</xdr:colOff>
      <xdr:row>58</xdr:row>
      <xdr:rowOff>91440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92831" y="10679430"/>
          <a:ext cx="33813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Quelle: Bundesamt für Gesundheit, Statistik der obligatorischen Krankenversicherung</a:t>
          </a:r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CF106"/>
  <sheetViews>
    <sheetView tabSelected="1" zoomScale="106" zoomScaleNormal="106" workbookViewId="0"/>
  </sheetViews>
  <sheetFormatPr baseColWidth="10" defaultRowHeight="14" outlineLevelRow="1" outlineLevelCol="1"/>
  <cols>
    <col min="1" max="2" width="46.58203125" style="37" customWidth="1"/>
    <col min="3" max="3" width="12.58203125" style="37" customWidth="1"/>
    <col min="4" max="6" width="12.58203125" style="37" hidden="1" customWidth="1" outlineLevel="1"/>
    <col min="7" max="7" width="12.58203125" style="37" customWidth="1" collapsed="1"/>
    <col min="8" max="16" width="12.58203125" style="37" hidden="1" customWidth="1" outlineLevel="1"/>
    <col min="17" max="17" width="12.58203125" style="37" customWidth="1" collapsed="1"/>
    <col min="18" max="21" width="12.58203125" style="37" hidden="1" customWidth="1" outlineLevel="1"/>
    <col min="22" max="22" width="12.58203125" style="37" customWidth="1" collapsed="1"/>
    <col min="23" max="26" width="12.58203125" style="38" hidden="1" customWidth="1" outlineLevel="1" collapsed="1"/>
    <col min="27" max="28" width="12.58203125" style="38" customWidth="1" collapsed="1"/>
    <col min="29" max="30" width="12.58203125" style="38" customWidth="1"/>
    <col min="31" max="16384" width="10.6640625" style="37"/>
  </cols>
  <sheetData>
    <row r="1" spans="1:84" ht="36">
      <c r="A1" s="1" t="s">
        <v>21</v>
      </c>
      <c r="B1" s="1" t="s">
        <v>22</v>
      </c>
    </row>
    <row r="2" spans="1:84" ht="15.75" customHeight="1">
      <c r="A2" s="1"/>
      <c r="B2" s="1"/>
      <c r="AD2" s="39" t="s">
        <v>27</v>
      </c>
    </row>
    <row r="3" spans="1:84">
      <c r="A3" s="14"/>
      <c r="B3" s="14"/>
      <c r="C3" s="15">
        <v>1996</v>
      </c>
      <c r="D3" s="15">
        <v>1997</v>
      </c>
      <c r="E3" s="15">
        <v>1998</v>
      </c>
      <c r="F3" s="15">
        <v>1999</v>
      </c>
      <c r="G3" s="15">
        <v>2000</v>
      </c>
      <c r="H3" s="15">
        <v>2001</v>
      </c>
      <c r="I3" s="15">
        <v>2002</v>
      </c>
      <c r="J3" s="15">
        <v>2003</v>
      </c>
      <c r="K3" s="15">
        <v>2004</v>
      </c>
      <c r="L3" s="15">
        <v>2005</v>
      </c>
      <c r="M3" s="15">
        <v>2006</v>
      </c>
      <c r="N3" s="15">
        <v>2007</v>
      </c>
      <c r="O3" s="15">
        <v>2008</v>
      </c>
      <c r="P3" s="15">
        <v>2009</v>
      </c>
      <c r="Q3" s="15">
        <v>2010</v>
      </c>
      <c r="R3" s="15">
        <v>2011</v>
      </c>
      <c r="S3" s="15">
        <v>2012</v>
      </c>
      <c r="T3" s="15">
        <v>2013</v>
      </c>
      <c r="U3" s="15">
        <v>2014</v>
      </c>
      <c r="V3" s="15">
        <v>2015</v>
      </c>
      <c r="W3" s="16">
        <v>2016</v>
      </c>
      <c r="X3" s="16">
        <v>2017</v>
      </c>
      <c r="Y3" s="16">
        <v>2018</v>
      </c>
      <c r="Z3" s="16">
        <v>2019</v>
      </c>
      <c r="AA3" s="16">
        <v>2020</v>
      </c>
      <c r="AB3" s="16">
        <v>2021</v>
      </c>
      <c r="AC3" s="16">
        <v>2022</v>
      </c>
      <c r="AD3" s="39" t="s">
        <v>28</v>
      </c>
    </row>
    <row r="4" spans="1:84" ht="23.25" customHeight="1">
      <c r="A4" s="2" t="s">
        <v>8</v>
      </c>
      <c r="B4" s="2" t="s">
        <v>3</v>
      </c>
      <c r="C4" s="6">
        <v>145</v>
      </c>
      <c r="D4" s="4">
        <v>129</v>
      </c>
      <c r="E4" s="4">
        <v>118</v>
      </c>
      <c r="F4" s="4">
        <v>109</v>
      </c>
      <c r="G4" s="4">
        <v>101</v>
      </c>
      <c r="H4" s="4">
        <v>99</v>
      </c>
      <c r="I4" s="4">
        <v>93</v>
      </c>
      <c r="J4" s="4">
        <v>93</v>
      </c>
      <c r="K4" s="4">
        <v>92</v>
      </c>
      <c r="L4" s="4">
        <v>85</v>
      </c>
      <c r="M4" s="4">
        <v>87</v>
      </c>
      <c r="N4" s="4">
        <v>87</v>
      </c>
      <c r="O4" s="4">
        <v>86</v>
      </c>
      <c r="P4" s="4">
        <v>81</v>
      </c>
      <c r="Q4" s="4">
        <v>81</v>
      </c>
      <c r="R4" s="4">
        <v>63</v>
      </c>
      <c r="S4" s="4">
        <v>61</v>
      </c>
      <c r="T4" s="4">
        <v>60</v>
      </c>
      <c r="U4" s="4">
        <v>60</v>
      </c>
      <c r="V4" s="4">
        <v>58</v>
      </c>
      <c r="W4" s="12">
        <v>56</v>
      </c>
      <c r="X4" s="12">
        <v>52</v>
      </c>
      <c r="Y4" s="12">
        <v>51</v>
      </c>
      <c r="Z4" s="12">
        <v>51</v>
      </c>
      <c r="AA4" s="12">
        <v>51</v>
      </c>
      <c r="AB4" s="12">
        <v>50</v>
      </c>
      <c r="AC4" s="12">
        <v>45</v>
      </c>
      <c r="AD4" s="13">
        <f>IF(AC4="…","…",(AC4-AB4)/ABS(AB4))</f>
        <v>-0.1</v>
      </c>
      <c r="AE4" s="40"/>
    </row>
    <row r="5" spans="1:84" s="23" customFormat="1" ht="15.5">
      <c r="A5" s="17" t="s">
        <v>23</v>
      </c>
      <c r="B5" s="17" t="s">
        <v>24</v>
      </c>
      <c r="C5" s="18"/>
      <c r="D5" s="18"/>
      <c r="E5" s="18"/>
      <c r="F5" s="18"/>
      <c r="G5" s="18"/>
      <c r="H5" s="18"/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41"/>
      <c r="AD5" s="42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1"/>
      <c r="BY5" s="21"/>
      <c r="BZ5" s="21"/>
      <c r="CA5" s="21"/>
      <c r="CB5" s="21"/>
      <c r="CC5" s="21"/>
      <c r="CD5" s="21"/>
      <c r="CE5" s="21"/>
      <c r="CF5" s="22"/>
    </row>
    <row r="6" spans="1:84" s="23" customFormat="1" ht="14.5">
      <c r="A6" s="17" t="s">
        <v>4</v>
      </c>
      <c r="B6" s="17" t="s">
        <v>4</v>
      </c>
      <c r="C6" s="19">
        <v>7194754</v>
      </c>
      <c r="D6" s="19">
        <v>7214805</v>
      </c>
      <c r="E6" s="19">
        <v>7248603</v>
      </c>
      <c r="F6" s="19">
        <v>7266534</v>
      </c>
      <c r="G6" s="19">
        <v>7268111</v>
      </c>
      <c r="H6" s="19">
        <v>7321287</v>
      </c>
      <c r="I6" s="19">
        <v>7359365</v>
      </c>
      <c r="J6" s="19">
        <v>7393188</v>
      </c>
      <c r="K6" s="19">
        <v>7419974</v>
      </c>
      <c r="L6" s="19">
        <v>7458475</v>
      </c>
      <c r="M6" s="19">
        <v>7478427</v>
      </c>
      <c r="N6" s="19">
        <v>7537588</v>
      </c>
      <c r="O6" s="19">
        <v>7669611</v>
      </c>
      <c r="P6" s="19">
        <v>7748922</v>
      </c>
      <c r="Q6" s="19">
        <v>7822633</v>
      </c>
      <c r="R6" s="19">
        <v>7907019</v>
      </c>
      <c r="S6" s="19">
        <v>7999269</v>
      </c>
      <c r="T6" s="19">
        <v>8091590</v>
      </c>
      <c r="U6" s="19">
        <v>8195065</v>
      </c>
      <c r="V6" s="19">
        <v>8298383</v>
      </c>
      <c r="W6" s="19">
        <v>8368591</v>
      </c>
      <c r="X6" s="19">
        <v>8431891</v>
      </c>
      <c r="Y6" s="19">
        <v>8495463</v>
      </c>
      <c r="Z6" s="19">
        <v>8564195</v>
      </c>
      <c r="AA6" s="19">
        <v>8623451</v>
      </c>
      <c r="AB6" s="19">
        <v>8701080</v>
      </c>
      <c r="AC6" s="43">
        <v>8874555</v>
      </c>
      <c r="AD6" s="44">
        <f t="shared" ref="AD6:AD19" si="0">IF(AC6="…","…",(AC6-AB6)/ABS(AB6))</f>
        <v>1.9937180212111601E-2</v>
      </c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1"/>
      <c r="BY6" s="21"/>
      <c r="BZ6" s="21"/>
      <c r="CA6" s="21"/>
      <c r="CB6" s="21"/>
      <c r="CC6" s="21"/>
      <c r="CD6" s="21"/>
      <c r="CE6" s="21"/>
      <c r="CF6" s="22"/>
    </row>
    <row r="7" spans="1:84" s="23" customFormat="1" ht="15.65" customHeight="1">
      <c r="A7" s="17" t="s">
        <v>12</v>
      </c>
      <c r="B7" s="17" t="s">
        <v>13</v>
      </c>
      <c r="C7" s="19">
        <v>4739640</v>
      </c>
      <c r="D7" s="19">
        <v>4083854</v>
      </c>
      <c r="E7" s="19">
        <v>4016267</v>
      </c>
      <c r="F7" s="19">
        <v>3998744</v>
      </c>
      <c r="G7" s="19">
        <v>3921920</v>
      </c>
      <c r="H7" s="19">
        <v>3882191</v>
      </c>
      <c r="I7" s="19">
        <v>3812675</v>
      </c>
      <c r="J7" s="19">
        <v>3674270</v>
      </c>
      <c r="K7" s="19">
        <v>3639287</v>
      </c>
      <c r="L7" s="19">
        <v>3605578</v>
      </c>
      <c r="M7" s="19">
        <v>3356090</v>
      </c>
      <c r="N7" s="19">
        <v>3149431</v>
      </c>
      <c r="O7" s="19">
        <v>2968164</v>
      </c>
      <c r="P7" s="19">
        <v>2724152.39</v>
      </c>
      <c r="Q7" s="19">
        <v>2395489</v>
      </c>
      <c r="R7" s="19">
        <v>2165345</v>
      </c>
      <c r="S7" s="19">
        <v>2006966</v>
      </c>
      <c r="T7" s="19">
        <v>1900394</v>
      </c>
      <c r="U7" s="19">
        <v>1824865</v>
      </c>
      <c r="V7" s="19">
        <v>1753321</v>
      </c>
      <c r="W7" s="19">
        <v>1674048</v>
      </c>
      <c r="X7" s="19">
        <v>1574145</v>
      </c>
      <c r="Y7" s="19">
        <v>1481858</v>
      </c>
      <c r="Z7" s="19">
        <v>1424159</v>
      </c>
      <c r="AA7" s="19">
        <v>1364073</v>
      </c>
      <c r="AB7" s="19">
        <v>1316291</v>
      </c>
      <c r="AC7" s="19">
        <v>1310356</v>
      </c>
      <c r="AD7" s="44">
        <f t="shared" si="0"/>
        <v>-4.5088813947675704E-3</v>
      </c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1"/>
      <c r="BY7" s="21"/>
      <c r="BZ7" s="21"/>
      <c r="CA7" s="21"/>
      <c r="CB7" s="21"/>
      <c r="CC7" s="21"/>
      <c r="CD7" s="21"/>
      <c r="CE7" s="21"/>
      <c r="CF7" s="22"/>
    </row>
    <row r="8" spans="1:84" ht="15" hidden="1" customHeight="1" outlineLevel="1">
      <c r="A8" s="9" t="s">
        <v>6</v>
      </c>
      <c r="B8" s="9" t="s">
        <v>2</v>
      </c>
      <c r="C8" s="10">
        <v>1812739</v>
      </c>
      <c r="D8" s="24">
        <v>1471411</v>
      </c>
      <c r="E8" s="24">
        <v>1467032</v>
      </c>
      <c r="F8" s="24">
        <v>1468287</v>
      </c>
      <c r="G8" s="24">
        <v>1440918</v>
      </c>
      <c r="H8" s="24">
        <v>1425121</v>
      </c>
      <c r="I8" s="24">
        <v>1391495</v>
      </c>
      <c r="J8" s="24">
        <v>1334795</v>
      </c>
      <c r="K8" s="24">
        <v>1341662</v>
      </c>
      <c r="L8" s="24">
        <v>1356443</v>
      </c>
      <c r="M8" s="24">
        <v>1272618</v>
      </c>
      <c r="N8" s="24">
        <v>1208804</v>
      </c>
      <c r="O8" s="24">
        <v>1154417</v>
      </c>
      <c r="P8" s="24">
        <v>1071641</v>
      </c>
      <c r="Q8" s="24">
        <v>956766</v>
      </c>
      <c r="R8" s="24">
        <v>872995</v>
      </c>
      <c r="S8" s="24">
        <v>812773</v>
      </c>
      <c r="T8" s="24">
        <v>775289</v>
      </c>
      <c r="U8" s="24">
        <v>747090</v>
      </c>
      <c r="V8" s="24">
        <v>718820</v>
      </c>
      <c r="W8" s="25" t="s">
        <v>29</v>
      </c>
      <c r="X8" s="25" t="s">
        <v>29</v>
      </c>
      <c r="Y8" s="25" t="s">
        <v>29</v>
      </c>
      <c r="Z8" s="25" t="s">
        <v>29</v>
      </c>
      <c r="AA8" s="25" t="s">
        <v>29</v>
      </c>
      <c r="AB8" s="25" t="s">
        <v>29</v>
      </c>
      <c r="AC8" s="25" t="s">
        <v>29</v>
      </c>
      <c r="AD8" s="44" t="str">
        <f t="shared" si="0"/>
        <v>…</v>
      </c>
    </row>
    <row r="9" spans="1:84" ht="15" hidden="1" customHeight="1" outlineLevel="1">
      <c r="A9" s="9" t="s">
        <v>5</v>
      </c>
      <c r="B9" s="9" t="s">
        <v>1</v>
      </c>
      <c r="C9" s="10">
        <v>1639123</v>
      </c>
      <c r="D9" s="24">
        <v>1305156</v>
      </c>
      <c r="E9" s="24">
        <v>1257591</v>
      </c>
      <c r="F9" s="24">
        <v>1237581</v>
      </c>
      <c r="G9" s="24">
        <v>1200793</v>
      </c>
      <c r="H9" s="24">
        <v>1178148</v>
      </c>
      <c r="I9" s="24">
        <v>1133147</v>
      </c>
      <c r="J9" s="24">
        <v>1071380</v>
      </c>
      <c r="K9" s="24">
        <v>1063518</v>
      </c>
      <c r="L9" s="24">
        <v>1053442</v>
      </c>
      <c r="M9" s="24">
        <v>980114</v>
      </c>
      <c r="N9" s="24">
        <v>928525</v>
      </c>
      <c r="O9" s="24">
        <v>886783</v>
      </c>
      <c r="P9" s="24">
        <v>824743</v>
      </c>
      <c r="Q9" s="24">
        <v>739680</v>
      </c>
      <c r="R9" s="24">
        <v>676898</v>
      </c>
      <c r="S9" s="24">
        <v>631654</v>
      </c>
      <c r="T9" s="24">
        <v>601292</v>
      </c>
      <c r="U9" s="24">
        <v>578856</v>
      </c>
      <c r="V9" s="24">
        <v>559527</v>
      </c>
      <c r="W9" s="25" t="s">
        <v>29</v>
      </c>
      <c r="X9" s="25" t="s">
        <v>29</v>
      </c>
      <c r="Y9" s="25" t="s">
        <v>29</v>
      </c>
      <c r="Z9" s="25" t="s">
        <v>29</v>
      </c>
      <c r="AA9" s="25" t="s">
        <v>29</v>
      </c>
      <c r="AB9" s="25" t="s">
        <v>29</v>
      </c>
      <c r="AC9" s="25" t="s">
        <v>29</v>
      </c>
      <c r="AD9" s="44" t="str">
        <f t="shared" si="0"/>
        <v>…</v>
      </c>
    </row>
    <row r="10" spans="1:84" ht="15" hidden="1" customHeight="1" outlineLevel="1">
      <c r="A10" s="9" t="s">
        <v>7</v>
      </c>
      <c r="B10" s="9" t="s">
        <v>0</v>
      </c>
      <c r="C10" s="10">
        <v>1287778</v>
      </c>
      <c r="D10" s="24">
        <v>1307287</v>
      </c>
      <c r="E10" s="24">
        <v>1291644</v>
      </c>
      <c r="F10" s="24">
        <v>1292876</v>
      </c>
      <c r="G10" s="24">
        <v>1280209</v>
      </c>
      <c r="H10" s="24">
        <v>1278922</v>
      </c>
      <c r="I10" s="24">
        <v>1288033</v>
      </c>
      <c r="J10" s="24">
        <v>1268095</v>
      </c>
      <c r="K10" s="24">
        <v>1234107</v>
      </c>
      <c r="L10" s="24">
        <v>1195693</v>
      </c>
      <c r="M10" s="24">
        <v>1103358</v>
      </c>
      <c r="N10" s="24">
        <v>1012102</v>
      </c>
      <c r="O10" s="24">
        <v>926964</v>
      </c>
      <c r="P10" s="24">
        <v>827769</v>
      </c>
      <c r="Q10" s="24">
        <v>699043</v>
      </c>
      <c r="R10" s="24">
        <v>615452</v>
      </c>
      <c r="S10" s="24">
        <v>562539</v>
      </c>
      <c r="T10" s="24">
        <v>523813</v>
      </c>
      <c r="U10" s="24">
        <v>498919</v>
      </c>
      <c r="V10" s="24">
        <v>474974</v>
      </c>
      <c r="W10" s="25" t="s">
        <v>29</v>
      </c>
      <c r="X10" s="25" t="s">
        <v>29</v>
      </c>
      <c r="Y10" s="25" t="s">
        <v>29</v>
      </c>
      <c r="Z10" s="25" t="s">
        <v>29</v>
      </c>
      <c r="AA10" s="25" t="s">
        <v>29</v>
      </c>
      <c r="AB10" s="25" t="s">
        <v>29</v>
      </c>
      <c r="AC10" s="25" t="s">
        <v>29</v>
      </c>
      <c r="AD10" s="44" t="str">
        <f t="shared" si="0"/>
        <v>…</v>
      </c>
    </row>
    <row r="11" spans="1:84" s="23" customFormat="1" ht="15.65" customHeight="1" collapsed="1">
      <c r="A11" s="17" t="s">
        <v>14</v>
      </c>
      <c r="B11" s="17" t="s">
        <v>15</v>
      </c>
      <c r="C11" s="19">
        <v>2305688</v>
      </c>
      <c r="D11" s="19">
        <v>2736364</v>
      </c>
      <c r="E11" s="19">
        <v>2726468</v>
      </c>
      <c r="F11" s="19">
        <v>2715642</v>
      </c>
      <c r="G11" s="19">
        <v>2758539</v>
      </c>
      <c r="H11" s="19">
        <v>2833816</v>
      </c>
      <c r="I11" s="19">
        <v>2980820</v>
      </c>
      <c r="J11" s="19">
        <v>3107097</v>
      </c>
      <c r="K11" s="19">
        <v>3024823</v>
      </c>
      <c r="L11" s="19">
        <v>2939073</v>
      </c>
      <c r="M11" s="19">
        <v>2787429</v>
      </c>
      <c r="N11" s="19">
        <v>2579751</v>
      </c>
      <c r="O11" s="19">
        <v>2394419</v>
      </c>
      <c r="P11" s="19">
        <v>2160200.0299999998</v>
      </c>
      <c r="Q11" s="19">
        <v>1750104</v>
      </c>
      <c r="R11" s="19">
        <v>1530081</v>
      </c>
      <c r="S11" s="19">
        <v>1379117</v>
      </c>
      <c r="T11" s="19">
        <v>1283591</v>
      </c>
      <c r="U11" s="19">
        <v>1206449</v>
      </c>
      <c r="V11" s="19">
        <v>1137698</v>
      </c>
      <c r="W11" s="19">
        <v>1065124</v>
      </c>
      <c r="X11" s="19">
        <v>984433</v>
      </c>
      <c r="Y11" s="19">
        <v>910416</v>
      </c>
      <c r="Z11" s="19">
        <v>852937</v>
      </c>
      <c r="AA11" s="19">
        <v>798642</v>
      </c>
      <c r="AB11" s="19">
        <v>750210</v>
      </c>
      <c r="AC11" s="19">
        <v>718873</v>
      </c>
      <c r="AD11" s="44">
        <f t="shared" si="0"/>
        <v>-4.1770970794844112E-2</v>
      </c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21"/>
      <c r="BZ11" s="21"/>
      <c r="CA11" s="21"/>
      <c r="CB11" s="21"/>
      <c r="CC11" s="21"/>
      <c r="CD11" s="21"/>
      <c r="CE11" s="21"/>
      <c r="CF11" s="22"/>
    </row>
    <row r="12" spans="1:84" s="45" customFormat="1" hidden="1" outlineLevel="1">
      <c r="A12" s="9" t="s">
        <v>6</v>
      </c>
      <c r="B12" s="9" t="s">
        <v>2</v>
      </c>
      <c r="C12" s="10">
        <v>1069767</v>
      </c>
      <c r="D12" s="24">
        <v>1273939</v>
      </c>
      <c r="E12" s="24">
        <v>1246741</v>
      </c>
      <c r="F12" s="24">
        <v>1237894</v>
      </c>
      <c r="G12" s="24">
        <v>1263747</v>
      </c>
      <c r="H12" s="24">
        <v>1298860</v>
      </c>
      <c r="I12" s="24">
        <v>1370271</v>
      </c>
      <c r="J12" s="24">
        <v>1430530</v>
      </c>
      <c r="K12" s="24">
        <v>1383893</v>
      </c>
      <c r="L12" s="24">
        <v>1325563</v>
      </c>
      <c r="M12" s="24">
        <v>1254428</v>
      </c>
      <c r="N12" s="24">
        <v>1161731</v>
      </c>
      <c r="O12" s="24">
        <v>1077729</v>
      </c>
      <c r="P12" s="24">
        <v>972439</v>
      </c>
      <c r="Q12" s="24">
        <v>789947</v>
      </c>
      <c r="R12" s="24">
        <v>691772</v>
      </c>
      <c r="S12" s="24">
        <v>625689</v>
      </c>
      <c r="T12" s="24">
        <v>584415</v>
      </c>
      <c r="U12" s="24">
        <v>551594</v>
      </c>
      <c r="V12" s="24">
        <v>521599</v>
      </c>
      <c r="W12" s="25" t="s">
        <v>29</v>
      </c>
      <c r="X12" s="25" t="s">
        <v>29</v>
      </c>
      <c r="Y12" s="25" t="s">
        <v>29</v>
      </c>
      <c r="Z12" s="25" t="s">
        <v>29</v>
      </c>
      <c r="AA12" s="25" t="s">
        <v>29</v>
      </c>
      <c r="AB12" s="25" t="s">
        <v>29</v>
      </c>
      <c r="AC12" s="25" t="s">
        <v>29</v>
      </c>
      <c r="AD12" s="44" t="str">
        <f t="shared" si="0"/>
        <v>…</v>
      </c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</row>
    <row r="13" spans="1:84" s="45" customFormat="1" hidden="1" outlineLevel="1">
      <c r="A13" s="9" t="s">
        <v>5</v>
      </c>
      <c r="B13" s="9" t="s">
        <v>1</v>
      </c>
      <c r="C13" s="10">
        <v>1057106</v>
      </c>
      <c r="D13" s="24">
        <v>1263845</v>
      </c>
      <c r="E13" s="24">
        <v>1278857</v>
      </c>
      <c r="F13" s="24">
        <v>1283721</v>
      </c>
      <c r="G13" s="24">
        <v>1310310</v>
      </c>
      <c r="H13" s="24">
        <v>1353209</v>
      </c>
      <c r="I13" s="24">
        <v>1434973</v>
      </c>
      <c r="J13" s="24">
        <v>1499689</v>
      </c>
      <c r="K13" s="24">
        <v>1461772</v>
      </c>
      <c r="L13" s="24">
        <v>1436716</v>
      </c>
      <c r="M13" s="24">
        <v>1373135</v>
      </c>
      <c r="N13" s="24">
        <v>1277700</v>
      </c>
      <c r="O13" s="24">
        <v>1195162</v>
      </c>
      <c r="P13" s="24">
        <v>1086326</v>
      </c>
      <c r="Q13" s="24">
        <v>880589</v>
      </c>
      <c r="R13" s="24">
        <v>771413</v>
      </c>
      <c r="S13" s="24">
        <v>697491</v>
      </c>
      <c r="T13" s="24">
        <v>650191</v>
      </c>
      <c r="U13" s="24">
        <v>612169</v>
      </c>
      <c r="V13" s="24">
        <v>578357</v>
      </c>
      <c r="W13" s="25" t="s">
        <v>29</v>
      </c>
      <c r="X13" s="25" t="s">
        <v>29</v>
      </c>
      <c r="Y13" s="25" t="s">
        <v>29</v>
      </c>
      <c r="Z13" s="25" t="s">
        <v>29</v>
      </c>
      <c r="AA13" s="25" t="s">
        <v>29</v>
      </c>
      <c r="AB13" s="25" t="s">
        <v>29</v>
      </c>
      <c r="AC13" s="25" t="s">
        <v>29</v>
      </c>
      <c r="AD13" s="44" t="str">
        <f t="shared" si="0"/>
        <v>…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</row>
    <row r="14" spans="1:84" ht="15.75" hidden="1" customHeight="1" outlineLevel="1">
      <c r="A14" s="9" t="s">
        <v>7</v>
      </c>
      <c r="B14" s="9" t="s">
        <v>0</v>
      </c>
      <c r="C14" s="10">
        <v>178815</v>
      </c>
      <c r="D14" s="24">
        <v>198580</v>
      </c>
      <c r="E14" s="24">
        <v>200870</v>
      </c>
      <c r="F14" s="24">
        <v>194027</v>
      </c>
      <c r="G14" s="24">
        <v>184482</v>
      </c>
      <c r="H14" s="24">
        <v>181747</v>
      </c>
      <c r="I14" s="24">
        <v>175576</v>
      </c>
      <c r="J14" s="24">
        <v>176878</v>
      </c>
      <c r="K14" s="24">
        <v>179158</v>
      </c>
      <c r="L14" s="24">
        <v>176794</v>
      </c>
      <c r="M14" s="24">
        <v>159866</v>
      </c>
      <c r="N14" s="24">
        <v>140320</v>
      </c>
      <c r="O14" s="24">
        <v>121528</v>
      </c>
      <c r="P14" s="24">
        <v>101435</v>
      </c>
      <c r="Q14" s="24">
        <v>79568</v>
      </c>
      <c r="R14" s="24">
        <v>66896</v>
      </c>
      <c r="S14" s="24">
        <v>55937</v>
      </c>
      <c r="T14" s="24">
        <v>48985</v>
      </c>
      <c r="U14" s="24">
        <v>42686</v>
      </c>
      <c r="V14" s="24">
        <v>37742</v>
      </c>
      <c r="W14" s="25" t="s">
        <v>29</v>
      </c>
      <c r="X14" s="25" t="s">
        <v>29</v>
      </c>
      <c r="Y14" s="25" t="s">
        <v>29</v>
      </c>
      <c r="Z14" s="25" t="s">
        <v>29</v>
      </c>
      <c r="AA14" s="25" t="s">
        <v>29</v>
      </c>
      <c r="AB14" s="25" t="s">
        <v>29</v>
      </c>
      <c r="AC14" s="25" t="s">
        <v>29</v>
      </c>
      <c r="AD14" s="44" t="str">
        <f t="shared" si="0"/>
        <v>…</v>
      </c>
    </row>
    <row r="15" spans="1:84" s="23" customFormat="1" ht="15.65" customHeight="1" collapsed="1">
      <c r="A15" s="17" t="s">
        <v>16</v>
      </c>
      <c r="B15" s="17" t="s">
        <v>17</v>
      </c>
      <c r="C15" s="19">
        <v>27828</v>
      </c>
      <c r="D15" s="19">
        <v>11494</v>
      </c>
      <c r="E15" s="19">
        <v>11828</v>
      </c>
      <c r="F15" s="19">
        <v>10258</v>
      </c>
      <c r="G15" s="19">
        <v>9811</v>
      </c>
      <c r="H15" s="19">
        <v>9341</v>
      </c>
      <c r="I15" s="19">
        <v>8835</v>
      </c>
      <c r="J15" s="19">
        <v>8317</v>
      </c>
      <c r="K15" s="19">
        <v>8098</v>
      </c>
      <c r="L15" s="19">
        <v>7711</v>
      </c>
      <c r="M15" s="19">
        <v>7220</v>
      </c>
      <c r="N15" s="19">
        <v>6903</v>
      </c>
      <c r="O15" s="19">
        <v>6557</v>
      </c>
      <c r="P15" s="19">
        <v>6148</v>
      </c>
      <c r="Q15" s="19">
        <v>5668</v>
      </c>
      <c r="R15" s="19">
        <v>5251</v>
      </c>
      <c r="S15" s="19">
        <v>5002</v>
      </c>
      <c r="T15" s="19">
        <v>4813</v>
      </c>
      <c r="U15" s="19">
        <v>4620</v>
      </c>
      <c r="V15" s="19">
        <v>4418</v>
      </c>
      <c r="W15" s="19">
        <v>4093</v>
      </c>
      <c r="X15" s="19">
        <v>3937</v>
      </c>
      <c r="Y15" s="19">
        <v>3782</v>
      </c>
      <c r="Z15" s="19">
        <v>3630</v>
      </c>
      <c r="AA15" s="19">
        <v>3496</v>
      </c>
      <c r="AB15" s="19">
        <v>3352</v>
      </c>
      <c r="AC15" s="19">
        <v>3223</v>
      </c>
      <c r="AD15" s="44">
        <f t="shared" si="0"/>
        <v>-3.8484486873508354E-2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21"/>
      <c r="BZ15" s="21"/>
      <c r="CA15" s="21"/>
      <c r="CB15" s="21"/>
      <c r="CC15" s="21"/>
      <c r="CD15" s="21"/>
      <c r="CE15" s="21"/>
      <c r="CF15" s="22"/>
    </row>
    <row r="16" spans="1:84" s="45" customFormat="1" hidden="1" outlineLevel="1">
      <c r="A16" s="9" t="s">
        <v>6</v>
      </c>
      <c r="B16" s="9" t="s">
        <v>2</v>
      </c>
      <c r="C16" s="10">
        <v>10110</v>
      </c>
      <c r="D16" s="24">
        <v>3822</v>
      </c>
      <c r="E16" s="24">
        <v>3975</v>
      </c>
      <c r="F16" s="24">
        <v>3435</v>
      </c>
      <c r="G16" s="24">
        <v>3275</v>
      </c>
      <c r="H16" s="24">
        <v>3124</v>
      </c>
      <c r="I16" s="24">
        <v>2964</v>
      </c>
      <c r="J16" s="24">
        <v>2795</v>
      </c>
      <c r="K16" s="24">
        <v>2719</v>
      </c>
      <c r="L16" s="24">
        <v>2620</v>
      </c>
      <c r="M16" s="24">
        <v>2461</v>
      </c>
      <c r="N16" s="24">
        <v>2359</v>
      </c>
      <c r="O16" s="24">
        <v>2251</v>
      </c>
      <c r="P16" s="24">
        <v>2118</v>
      </c>
      <c r="Q16" s="24">
        <v>1936</v>
      </c>
      <c r="R16" s="24">
        <v>1802</v>
      </c>
      <c r="S16" s="24">
        <v>1704</v>
      </c>
      <c r="T16" s="24">
        <v>1643</v>
      </c>
      <c r="U16" s="24">
        <v>1570</v>
      </c>
      <c r="V16" s="24">
        <v>1496</v>
      </c>
      <c r="W16" s="25" t="s">
        <v>29</v>
      </c>
      <c r="X16" s="25" t="s">
        <v>29</v>
      </c>
      <c r="Y16" s="25" t="s">
        <v>29</v>
      </c>
      <c r="Z16" s="25" t="s">
        <v>29</v>
      </c>
      <c r="AA16" s="25" t="s">
        <v>29</v>
      </c>
      <c r="AB16" s="25" t="s">
        <v>29</v>
      </c>
      <c r="AC16" s="25" t="s">
        <v>29</v>
      </c>
      <c r="AD16" s="44" t="str">
        <f t="shared" si="0"/>
        <v>…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</row>
    <row r="17" spans="1:84" s="45" customFormat="1" hidden="1" outlineLevel="1">
      <c r="A17" s="9" t="s">
        <v>5</v>
      </c>
      <c r="B17" s="9" t="s">
        <v>1</v>
      </c>
      <c r="C17" s="10">
        <v>13681</v>
      </c>
      <c r="D17" s="24">
        <v>6914</v>
      </c>
      <c r="E17" s="24">
        <v>6990</v>
      </c>
      <c r="F17" s="24">
        <v>6179</v>
      </c>
      <c r="G17" s="24">
        <v>5961</v>
      </c>
      <c r="H17" s="24">
        <v>5727</v>
      </c>
      <c r="I17" s="24">
        <v>5454</v>
      </c>
      <c r="J17" s="24">
        <v>5197</v>
      </c>
      <c r="K17" s="24">
        <v>5110</v>
      </c>
      <c r="L17" s="24">
        <v>4889</v>
      </c>
      <c r="M17" s="24">
        <v>4609</v>
      </c>
      <c r="N17" s="24">
        <v>4430</v>
      </c>
      <c r="O17" s="24">
        <v>4227</v>
      </c>
      <c r="P17" s="24">
        <v>3982</v>
      </c>
      <c r="Q17" s="24">
        <v>3694</v>
      </c>
      <c r="R17" s="24">
        <v>3416</v>
      </c>
      <c r="S17" s="24">
        <v>3275</v>
      </c>
      <c r="T17" s="24">
        <v>3152</v>
      </c>
      <c r="U17" s="24">
        <v>3038</v>
      </c>
      <c r="V17" s="24">
        <v>2914</v>
      </c>
      <c r="W17" s="25" t="s">
        <v>29</v>
      </c>
      <c r="X17" s="25" t="s">
        <v>29</v>
      </c>
      <c r="Y17" s="25" t="s">
        <v>29</v>
      </c>
      <c r="Z17" s="25" t="s">
        <v>29</v>
      </c>
      <c r="AA17" s="25" t="s">
        <v>29</v>
      </c>
      <c r="AB17" s="25" t="s">
        <v>29</v>
      </c>
      <c r="AC17" s="25" t="s">
        <v>29</v>
      </c>
      <c r="AD17" s="44" t="str">
        <f t="shared" si="0"/>
        <v>…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</row>
    <row r="18" spans="1:84" hidden="1" outlineLevel="1">
      <c r="A18" s="9" t="s">
        <v>7</v>
      </c>
      <c r="B18" s="9" t="s">
        <v>0</v>
      </c>
      <c r="C18" s="10">
        <v>4037</v>
      </c>
      <c r="D18" s="24">
        <v>758</v>
      </c>
      <c r="E18" s="24">
        <v>863</v>
      </c>
      <c r="F18" s="24">
        <v>644</v>
      </c>
      <c r="G18" s="24">
        <v>575</v>
      </c>
      <c r="H18" s="24">
        <v>490</v>
      </c>
      <c r="I18" s="24">
        <v>417</v>
      </c>
      <c r="J18" s="24">
        <v>325</v>
      </c>
      <c r="K18" s="24">
        <v>269</v>
      </c>
      <c r="L18" s="24">
        <v>202</v>
      </c>
      <c r="M18" s="24">
        <v>150</v>
      </c>
      <c r="N18" s="24">
        <v>114</v>
      </c>
      <c r="O18" s="24">
        <v>79</v>
      </c>
      <c r="P18" s="24">
        <v>48</v>
      </c>
      <c r="Q18" s="24">
        <v>38</v>
      </c>
      <c r="R18" s="24">
        <v>33</v>
      </c>
      <c r="S18" s="24">
        <v>23</v>
      </c>
      <c r="T18" s="24">
        <v>18</v>
      </c>
      <c r="U18" s="24">
        <v>12</v>
      </c>
      <c r="V18" s="24">
        <v>8</v>
      </c>
      <c r="W18" s="25" t="s">
        <v>29</v>
      </c>
      <c r="X18" s="25" t="s">
        <v>29</v>
      </c>
      <c r="Y18" s="25" t="s">
        <v>29</v>
      </c>
      <c r="Z18" s="25" t="s">
        <v>29</v>
      </c>
      <c r="AA18" s="25" t="s">
        <v>29</v>
      </c>
      <c r="AB18" s="25" t="s">
        <v>29</v>
      </c>
      <c r="AC18" s="25" t="s">
        <v>29</v>
      </c>
      <c r="AD18" s="44" t="str">
        <f t="shared" si="0"/>
        <v>…</v>
      </c>
    </row>
    <row r="19" spans="1:84" s="23" customFormat="1" ht="15.65" customHeight="1" collapsed="1">
      <c r="A19" s="26" t="s">
        <v>19</v>
      </c>
      <c r="B19" s="26" t="s">
        <v>20</v>
      </c>
      <c r="C19" s="19">
        <v>121598</v>
      </c>
      <c r="D19" s="19">
        <v>383093</v>
      </c>
      <c r="E19" s="19">
        <v>494040</v>
      </c>
      <c r="F19" s="19">
        <v>541890</v>
      </c>
      <c r="G19" s="19">
        <v>577841</v>
      </c>
      <c r="H19" s="19">
        <v>595939</v>
      </c>
      <c r="I19" s="19">
        <v>557035</v>
      </c>
      <c r="J19" s="19">
        <v>603504</v>
      </c>
      <c r="K19" s="19">
        <v>747766</v>
      </c>
      <c r="L19" s="19">
        <v>906113</v>
      </c>
      <c r="M19" s="19">
        <v>1356806</v>
      </c>
      <c r="N19" s="19">
        <v>1841047</v>
      </c>
      <c r="O19" s="19">
        <v>2300471</v>
      </c>
      <c r="P19" s="19">
        <v>2858421.51</v>
      </c>
      <c r="Q19" s="19">
        <v>3671372</v>
      </c>
      <c r="R19" s="19">
        <v>4206342.0999999996</v>
      </c>
      <c r="S19" s="19">
        <v>4608184</v>
      </c>
      <c r="T19" s="19">
        <v>4902792</v>
      </c>
      <c r="U19" s="19">
        <v>5159131</v>
      </c>
      <c r="V19" s="19">
        <v>5402946</v>
      </c>
      <c r="W19" s="19">
        <v>5625326</v>
      </c>
      <c r="X19" s="19">
        <v>5869376</v>
      </c>
      <c r="Y19" s="19">
        <v>6099407</v>
      </c>
      <c r="Z19" s="19">
        <v>6283469</v>
      </c>
      <c r="AA19" s="19">
        <v>6457240</v>
      </c>
      <c r="AB19" s="19">
        <v>6631227</v>
      </c>
      <c r="AC19" s="19">
        <v>6842103</v>
      </c>
      <c r="AD19" s="44">
        <f t="shared" si="0"/>
        <v>3.1800449600051392E-2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21"/>
      <c r="BZ19" s="21"/>
      <c r="CA19" s="21"/>
      <c r="CB19" s="21"/>
      <c r="CC19" s="21"/>
      <c r="CD19" s="21"/>
      <c r="CE19" s="21"/>
      <c r="CF19" s="22"/>
    </row>
    <row r="20" spans="1:84" s="45" customFormat="1" hidden="1" outlineLevel="1">
      <c r="A20" s="9" t="s">
        <v>6</v>
      </c>
      <c r="B20" s="9" t="s">
        <v>2</v>
      </c>
      <c r="C20" s="10">
        <v>45992</v>
      </c>
      <c r="D20" s="24">
        <v>153801</v>
      </c>
      <c r="E20" s="24">
        <v>198221</v>
      </c>
      <c r="F20" s="24">
        <v>216416</v>
      </c>
      <c r="G20" s="24">
        <v>228808</v>
      </c>
      <c r="H20" s="24">
        <v>235428</v>
      </c>
      <c r="I20" s="24">
        <v>218186</v>
      </c>
      <c r="J20" s="24">
        <v>234858</v>
      </c>
      <c r="K20" s="24">
        <v>292751</v>
      </c>
      <c r="L20" s="24">
        <v>358139</v>
      </c>
      <c r="M20" s="24">
        <v>538518</v>
      </c>
      <c r="N20" s="24">
        <v>729952</v>
      </c>
      <c r="O20" s="24">
        <v>909351</v>
      </c>
      <c r="P20" s="24">
        <v>1135619</v>
      </c>
      <c r="Q20" s="24">
        <v>1467710</v>
      </c>
      <c r="R20" s="24">
        <v>1686663</v>
      </c>
      <c r="S20" s="24">
        <v>1851338</v>
      </c>
      <c r="T20" s="24">
        <v>1970223</v>
      </c>
      <c r="U20" s="24">
        <v>2073680</v>
      </c>
      <c r="V20" s="24">
        <v>2172499</v>
      </c>
      <c r="W20" s="25" t="s">
        <v>29</v>
      </c>
      <c r="X20" s="25" t="s">
        <v>29</v>
      </c>
      <c r="Y20" s="25" t="s">
        <v>29</v>
      </c>
      <c r="Z20" s="25" t="s">
        <v>29</v>
      </c>
      <c r="AA20" s="25" t="s">
        <v>29</v>
      </c>
      <c r="AB20" s="25" t="s">
        <v>29</v>
      </c>
      <c r="AC20" s="25" t="s">
        <v>29</v>
      </c>
      <c r="AD20" s="44" t="str">
        <f t="shared" ref="AD20:AD22" si="1">IF(AB20="…","…",(AB20-AA20)/ABS(AA20))</f>
        <v>…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</row>
    <row r="21" spans="1:84" s="45" customFormat="1" hidden="1" outlineLevel="1">
      <c r="A21" s="9" t="s">
        <v>5</v>
      </c>
      <c r="B21" s="9" t="s">
        <v>1</v>
      </c>
      <c r="C21" s="10">
        <v>50236</v>
      </c>
      <c r="D21" s="24">
        <v>149149</v>
      </c>
      <c r="E21" s="24">
        <v>193511</v>
      </c>
      <c r="F21" s="24">
        <v>213696</v>
      </c>
      <c r="G21" s="24">
        <v>229551</v>
      </c>
      <c r="H21" s="24">
        <v>238745</v>
      </c>
      <c r="I21" s="24">
        <v>224467</v>
      </c>
      <c r="J21" s="24">
        <v>241869</v>
      </c>
      <c r="K21" s="24">
        <v>304242</v>
      </c>
      <c r="L21" s="24">
        <v>363688</v>
      </c>
      <c r="M21" s="24">
        <v>529298</v>
      </c>
      <c r="N21" s="24">
        <v>716367</v>
      </c>
      <c r="O21" s="24">
        <v>891630</v>
      </c>
      <c r="P21" s="24">
        <v>1106386</v>
      </c>
      <c r="Q21" s="24">
        <v>1436128</v>
      </c>
      <c r="R21" s="24">
        <v>1655911</v>
      </c>
      <c r="S21" s="24">
        <v>1823056</v>
      </c>
      <c r="T21" s="24">
        <v>1946775</v>
      </c>
      <c r="U21" s="24">
        <v>2054270</v>
      </c>
      <c r="V21" s="24">
        <v>2157968</v>
      </c>
      <c r="W21" s="25" t="s">
        <v>29</v>
      </c>
      <c r="X21" s="25" t="s">
        <v>29</v>
      </c>
      <c r="Y21" s="25" t="s">
        <v>29</v>
      </c>
      <c r="Z21" s="25" t="s">
        <v>29</v>
      </c>
      <c r="AA21" s="25" t="s">
        <v>29</v>
      </c>
      <c r="AB21" s="25" t="s">
        <v>29</v>
      </c>
      <c r="AC21" s="25" t="s">
        <v>29</v>
      </c>
      <c r="AD21" s="44" t="str">
        <f t="shared" si="1"/>
        <v>…</v>
      </c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</row>
    <row r="22" spans="1:84" hidden="1" outlineLevel="1">
      <c r="A22" s="9" t="s">
        <v>7</v>
      </c>
      <c r="B22" s="9" t="s">
        <v>0</v>
      </c>
      <c r="C22" s="10">
        <v>25370</v>
      </c>
      <c r="D22" s="24">
        <v>80143</v>
      </c>
      <c r="E22" s="24">
        <v>102308</v>
      </c>
      <c r="F22" s="24">
        <v>111778</v>
      </c>
      <c r="G22" s="24">
        <v>119482</v>
      </c>
      <c r="H22" s="24">
        <v>121766</v>
      </c>
      <c r="I22" s="24">
        <v>114382</v>
      </c>
      <c r="J22" s="24">
        <v>126777</v>
      </c>
      <c r="K22" s="24">
        <v>150773</v>
      </c>
      <c r="L22" s="24">
        <v>184286</v>
      </c>
      <c r="M22" s="24">
        <v>288990</v>
      </c>
      <c r="N22" s="24">
        <v>394728</v>
      </c>
      <c r="O22" s="24">
        <v>499490</v>
      </c>
      <c r="P22" s="24">
        <v>616416</v>
      </c>
      <c r="Q22" s="24">
        <v>767534</v>
      </c>
      <c r="R22" s="24">
        <v>863768</v>
      </c>
      <c r="S22" s="24">
        <v>933790</v>
      </c>
      <c r="T22" s="24">
        <v>985794</v>
      </c>
      <c r="U22" s="24">
        <v>1031181</v>
      </c>
      <c r="V22" s="24">
        <v>1072479</v>
      </c>
      <c r="W22" s="25" t="s">
        <v>29</v>
      </c>
      <c r="X22" s="25" t="s">
        <v>29</v>
      </c>
      <c r="Y22" s="25" t="s">
        <v>29</v>
      </c>
      <c r="Z22" s="25" t="s">
        <v>29</v>
      </c>
      <c r="AA22" s="25" t="s">
        <v>29</v>
      </c>
      <c r="AB22" s="25" t="s">
        <v>29</v>
      </c>
      <c r="AC22" s="25" t="s">
        <v>29</v>
      </c>
      <c r="AD22" s="44" t="str">
        <f t="shared" si="1"/>
        <v>…</v>
      </c>
    </row>
    <row r="23" spans="1:84" ht="15" collapsed="1">
      <c r="A23" s="27" t="s">
        <v>25</v>
      </c>
      <c r="B23" s="28" t="s">
        <v>26</v>
      </c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  <c r="X23" s="31"/>
      <c r="Y23" s="31"/>
      <c r="Z23" s="31"/>
      <c r="AA23" s="31"/>
      <c r="AB23" s="31"/>
      <c r="AC23" s="31"/>
      <c r="AD23" s="46"/>
    </row>
    <row r="24" spans="1:84">
      <c r="A24" s="10" t="s">
        <v>6</v>
      </c>
      <c r="B24" s="10" t="s">
        <v>2</v>
      </c>
      <c r="C24" s="10">
        <v>2497381</v>
      </c>
      <c r="D24" s="24">
        <v>2478022</v>
      </c>
      <c r="E24" s="24">
        <v>2504735</v>
      </c>
      <c r="F24" s="24">
        <v>2533789</v>
      </c>
      <c r="G24" s="24">
        <v>2611541</v>
      </c>
      <c r="H24" s="24">
        <v>2659085</v>
      </c>
      <c r="I24" s="24">
        <v>2736171</v>
      </c>
      <c r="J24" s="24">
        <v>2699474</v>
      </c>
      <c r="K24" s="24">
        <v>2698196</v>
      </c>
      <c r="L24" s="24">
        <v>2710373</v>
      </c>
      <c r="M24" s="24">
        <v>2725345</v>
      </c>
      <c r="N24" s="24">
        <v>2671769</v>
      </c>
      <c r="O24" s="24">
        <v>2780540</v>
      </c>
      <c r="P24" s="24">
        <v>2878089</v>
      </c>
      <c r="Q24" s="24">
        <v>2904377</v>
      </c>
      <c r="R24" s="24">
        <v>2889962</v>
      </c>
      <c r="S24" s="24">
        <v>2949422</v>
      </c>
      <c r="T24" s="24">
        <v>2978613</v>
      </c>
      <c r="U24" s="24">
        <v>3016538</v>
      </c>
      <c r="V24" s="25">
        <v>3059952</v>
      </c>
      <c r="W24" s="25">
        <v>3104919</v>
      </c>
      <c r="X24" s="25">
        <v>3096130</v>
      </c>
      <c r="Y24" s="25">
        <v>3104344</v>
      </c>
      <c r="Z24" s="25">
        <v>3143839</v>
      </c>
      <c r="AA24" s="25">
        <v>3213076</v>
      </c>
      <c r="AB24" s="25">
        <v>3436958</v>
      </c>
      <c r="AC24" s="25">
        <v>3421934</v>
      </c>
      <c r="AD24" s="44">
        <f t="shared" ref="AD24:AD26" si="2">IF(AC24="…","…",(AC24-AB24)/ABS(AB24))</f>
        <v>-4.3713074177804904E-3</v>
      </c>
    </row>
    <row r="25" spans="1:84">
      <c r="A25" s="10" t="s">
        <v>5</v>
      </c>
      <c r="B25" s="10" t="s">
        <v>1</v>
      </c>
      <c r="C25" s="10">
        <v>1921189</v>
      </c>
      <c r="D25" s="24">
        <v>1874604</v>
      </c>
      <c r="E25" s="24">
        <v>1941197</v>
      </c>
      <c r="F25" s="24">
        <v>1955533</v>
      </c>
      <c r="G25" s="24">
        <v>1981455</v>
      </c>
      <c r="H25" s="24">
        <v>2020454</v>
      </c>
      <c r="I25" s="24">
        <v>2061140</v>
      </c>
      <c r="J25" s="24">
        <v>2040225</v>
      </c>
      <c r="K25" s="24">
        <v>2035004</v>
      </c>
      <c r="L25" s="24">
        <v>2051823</v>
      </c>
      <c r="M25" s="24">
        <v>2061360</v>
      </c>
      <c r="N25" s="24">
        <v>2094755</v>
      </c>
      <c r="O25" s="24">
        <v>2106623</v>
      </c>
      <c r="P25" s="24">
        <v>2189264</v>
      </c>
      <c r="Q25" s="24">
        <v>2200969</v>
      </c>
      <c r="R25" s="24">
        <v>2297651</v>
      </c>
      <c r="S25" s="24">
        <v>2263948</v>
      </c>
      <c r="T25" s="24">
        <v>2311237</v>
      </c>
      <c r="U25" s="24">
        <v>2351144</v>
      </c>
      <c r="V25" s="25">
        <v>2392692</v>
      </c>
      <c r="W25" s="25">
        <v>2440950</v>
      </c>
      <c r="X25" s="25">
        <v>2431854</v>
      </c>
      <c r="Y25" s="25">
        <v>2456175</v>
      </c>
      <c r="Z25" s="25">
        <v>2501823</v>
      </c>
      <c r="AA25" s="25">
        <v>2622176</v>
      </c>
      <c r="AB25" s="25">
        <v>3010588</v>
      </c>
      <c r="AC25" s="25">
        <v>2943023</v>
      </c>
      <c r="AD25" s="44">
        <f t="shared" si="2"/>
        <v>-2.2442459745405218E-2</v>
      </c>
    </row>
    <row r="26" spans="1:84" ht="14.5" thickBot="1">
      <c r="A26" s="11" t="s">
        <v>7</v>
      </c>
      <c r="B26" s="11" t="s">
        <v>0</v>
      </c>
      <c r="C26" s="11">
        <v>1211421</v>
      </c>
      <c r="D26" s="32">
        <v>1275907</v>
      </c>
      <c r="E26" s="32">
        <v>1322689</v>
      </c>
      <c r="F26" s="32">
        <v>1343845</v>
      </c>
      <c r="G26" s="32">
        <v>1354039</v>
      </c>
      <c r="H26" s="32">
        <v>1364366</v>
      </c>
      <c r="I26" s="32">
        <v>1373477</v>
      </c>
      <c r="J26" s="32">
        <v>1365378</v>
      </c>
      <c r="K26" s="32">
        <v>1343031</v>
      </c>
      <c r="L26" s="32">
        <v>1341861</v>
      </c>
      <c r="M26" s="32">
        <v>1353070</v>
      </c>
      <c r="N26" s="32">
        <v>1404426</v>
      </c>
      <c r="O26" s="32">
        <v>1359624</v>
      </c>
      <c r="P26" s="32">
        <v>1395720</v>
      </c>
      <c r="Q26" s="32">
        <v>1391748</v>
      </c>
      <c r="R26" s="32">
        <v>1385842</v>
      </c>
      <c r="S26" s="32">
        <v>1365252</v>
      </c>
      <c r="T26" s="32">
        <v>1392104</v>
      </c>
      <c r="U26" s="32">
        <v>1399490</v>
      </c>
      <c r="V26" s="33">
        <v>1424642</v>
      </c>
      <c r="W26" s="33">
        <v>1445919</v>
      </c>
      <c r="X26" s="33">
        <v>1450136</v>
      </c>
      <c r="Y26" s="33">
        <v>1459915</v>
      </c>
      <c r="Z26" s="33">
        <v>1464801</v>
      </c>
      <c r="AA26" s="33">
        <v>1476340</v>
      </c>
      <c r="AB26" s="33">
        <v>1551585</v>
      </c>
      <c r="AC26" s="33">
        <v>1579875</v>
      </c>
      <c r="AD26" s="47">
        <f t="shared" si="2"/>
        <v>1.8232968222817312E-2</v>
      </c>
    </row>
    <row r="27" spans="1:84" hidden="1" outlineLevel="1">
      <c r="A27" s="7" t="s">
        <v>4</v>
      </c>
      <c r="B27" s="7" t="s">
        <v>4</v>
      </c>
      <c r="C27" s="7">
        <f t="shared" ref="C27:T27" si="3">SUM(C24:C26)</f>
        <v>5629991</v>
      </c>
      <c r="D27" s="34">
        <f t="shared" si="3"/>
        <v>5628533</v>
      </c>
      <c r="E27" s="34">
        <f t="shared" si="3"/>
        <v>5768621</v>
      </c>
      <c r="F27" s="34">
        <f t="shared" si="3"/>
        <v>5833167</v>
      </c>
      <c r="G27" s="34">
        <f t="shared" si="3"/>
        <v>5947035</v>
      </c>
      <c r="H27" s="34">
        <f t="shared" si="3"/>
        <v>6043905</v>
      </c>
      <c r="I27" s="34">
        <f t="shared" si="3"/>
        <v>6170788</v>
      </c>
      <c r="J27" s="34">
        <f t="shared" si="3"/>
        <v>6105077</v>
      </c>
      <c r="K27" s="34">
        <f t="shared" si="3"/>
        <v>6076231</v>
      </c>
      <c r="L27" s="34">
        <f t="shared" si="3"/>
        <v>6104057</v>
      </c>
      <c r="M27" s="34">
        <f t="shared" si="3"/>
        <v>6139775</v>
      </c>
      <c r="N27" s="34">
        <f t="shared" si="3"/>
        <v>6170950</v>
      </c>
      <c r="O27" s="34">
        <f t="shared" si="3"/>
        <v>6246787</v>
      </c>
      <c r="P27" s="34">
        <f t="shared" si="3"/>
        <v>6463073</v>
      </c>
      <c r="Q27" s="34">
        <f t="shared" si="3"/>
        <v>6497094</v>
      </c>
      <c r="R27" s="34">
        <f t="shared" si="3"/>
        <v>6573455</v>
      </c>
      <c r="S27" s="34">
        <f t="shared" si="3"/>
        <v>6578622</v>
      </c>
      <c r="T27" s="34">
        <f t="shared" si="3"/>
        <v>6681954</v>
      </c>
      <c r="U27" s="34">
        <f>SUM(U24:U26)</f>
        <v>6767172</v>
      </c>
      <c r="V27" s="35">
        <f t="shared" ref="V27:AA27" si="4">IF(AND(V24="…",V25="…",V26="…"),"…",SUM(V24:V26))</f>
        <v>6877286</v>
      </c>
      <c r="W27" s="35">
        <f t="shared" si="4"/>
        <v>6991788</v>
      </c>
      <c r="X27" s="35">
        <f t="shared" si="4"/>
        <v>6978120</v>
      </c>
      <c r="Y27" s="35">
        <f t="shared" si="4"/>
        <v>7020434</v>
      </c>
      <c r="Z27" s="35">
        <f t="shared" si="4"/>
        <v>7110463</v>
      </c>
      <c r="AA27" s="35">
        <f t="shared" si="4"/>
        <v>7311592</v>
      </c>
      <c r="AB27" s="35">
        <f t="shared" ref="AB27:AC27" si="5">IF(AND(AB24="…",AB25="…",AB26="…"),"…",SUM(AB24:AB26))</f>
        <v>7999131</v>
      </c>
      <c r="AC27" s="35">
        <f t="shared" si="5"/>
        <v>7944832</v>
      </c>
      <c r="AD27" s="36">
        <f t="shared" ref="AD27" si="6">IF(Z27="…","…",(Z27-Y27)/ABS(Y27))</f>
        <v>1.2823851061059759E-2</v>
      </c>
    </row>
    <row r="28" spans="1:84" collapsed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5"/>
      <c r="W28" s="8"/>
      <c r="X28" s="8"/>
      <c r="Y28" s="8"/>
      <c r="Z28" s="8"/>
      <c r="AA28" s="8"/>
      <c r="AB28" s="8"/>
      <c r="AC28" s="8"/>
      <c r="AD28" s="8"/>
    </row>
    <row r="29" spans="1:84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5"/>
      <c r="W29" s="8"/>
      <c r="X29" s="8"/>
      <c r="Y29" s="8"/>
      <c r="Z29" s="8"/>
      <c r="AA29" s="37"/>
      <c r="AB29" s="37"/>
      <c r="AC29" s="37"/>
      <c r="AD29" s="37"/>
    </row>
    <row r="30" spans="1:84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5"/>
      <c r="W30" s="8"/>
      <c r="X30" s="8"/>
      <c r="Y30" s="8"/>
      <c r="Z30" s="8"/>
      <c r="AA30" s="8"/>
      <c r="AB30" s="8"/>
      <c r="AC30" s="8"/>
      <c r="AD30" s="8"/>
    </row>
    <row r="31" spans="1:84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"/>
      <c r="W31" s="8"/>
      <c r="X31" s="8"/>
      <c r="Y31" s="8"/>
      <c r="Z31" s="8"/>
      <c r="AA31" s="8"/>
      <c r="AB31" s="8"/>
      <c r="AC31" s="8"/>
      <c r="AD31" s="8"/>
    </row>
    <row r="32" spans="1:8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5"/>
      <c r="W32" s="8"/>
      <c r="X32" s="8"/>
      <c r="Y32" s="8"/>
      <c r="Z32" s="8"/>
      <c r="AA32" s="8"/>
      <c r="AB32" s="8"/>
      <c r="AC32" s="8"/>
      <c r="AD32" s="8"/>
    </row>
    <row r="33" spans="1:30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5"/>
      <c r="W33" s="8"/>
      <c r="X33" s="8"/>
      <c r="Y33" s="8"/>
      <c r="Z33" s="8"/>
      <c r="AA33" s="8"/>
      <c r="AB33" s="8"/>
      <c r="AC33" s="8"/>
      <c r="AD33" s="8"/>
    </row>
    <row r="34" spans="1:30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5"/>
      <c r="W34" s="8"/>
      <c r="X34" s="8"/>
      <c r="Y34" s="8"/>
      <c r="Z34" s="8"/>
      <c r="AA34" s="8"/>
      <c r="AB34" s="8"/>
      <c r="AC34" s="8"/>
      <c r="AD34" s="8"/>
    </row>
    <row r="35" spans="1:30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"/>
      <c r="W35" s="8"/>
      <c r="X35" s="8"/>
      <c r="Y35" s="8"/>
      <c r="Z35" s="8"/>
      <c r="AA35" s="8"/>
      <c r="AB35" s="8"/>
      <c r="AC35" s="8"/>
      <c r="AD35" s="8"/>
    </row>
    <row r="36" spans="1:30" ht="36">
      <c r="A36" s="1" t="s">
        <v>18</v>
      </c>
      <c r="B36" s="1" t="s">
        <v>11</v>
      </c>
      <c r="C36" s="3"/>
      <c r="D36" s="3"/>
      <c r="E36" s="3"/>
      <c r="F36" s="3"/>
      <c r="AD36" s="8"/>
    </row>
    <row r="37" spans="1:3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48"/>
      <c r="W37" s="49"/>
      <c r="X37" s="49"/>
      <c r="Y37" s="49"/>
      <c r="Z37" s="49"/>
      <c r="AA37" s="49"/>
      <c r="AB37" s="49"/>
      <c r="AC37" s="49"/>
      <c r="AD37" s="8"/>
    </row>
    <row r="38" spans="1:3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48"/>
      <c r="W38" s="49"/>
      <c r="X38" s="49"/>
      <c r="Y38" s="49"/>
      <c r="Z38" s="49"/>
      <c r="AA38" s="49"/>
      <c r="AB38" s="49"/>
      <c r="AC38" s="49"/>
      <c r="AD38" s="8"/>
    </row>
    <row r="39" spans="1:3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48"/>
      <c r="W39" s="49"/>
      <c r="X39" s="49"/>
      <c r="Y39" s="49"/>
      <c r="Z39" s="49"/>
      <c r="AA39" s="49"/>
      <c r="AB39" s="49"/>
      <c r="AC39" s="49"/>
      <c r="AD39" s="8"/>
    </row>
    <row r="40" spans="1: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48"/>
      <c r="W40" s="49"/>
      <c r="X40" s="49"/>
      <c r="Y40" s="49"/>
      <c r="Z40" s="49"/>
      <c r="AA40" s="49"/>
      <c r="AB40" s="49"/>
      <c r="AC40" s="49"/>
      <c r="AD40" s="8"/>
    </row>
    <row r="41" spans="1:3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8"/>
      <c r="W41" s="49"/>
      <c r="X41" s="49"/>
      <c r="Y41" s="49"/>
      <c r="Z41" s="49"/>
      <c r="AA41" s="49"/>
      <c r="AB41" s="49"/>
      <c r="AC41" s="49"/>
      <c r="AD41" s="8"/>
    </row>
    <row r="42" spans="1: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8"/>
      <c r="W42" s="49"/>
      <c r="X42" s="49"/>
      <c r="Y42" s="49"/>
      <c r="Z42" s="49"/>
      <c r="AA42" s="49"/>
      <c r="AB42" s="49"/>
      <c r="AC42" s="49"/>
      <c r="AD42" s="8"/>
    </row>
    <row r="43" spans="1:3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48"/>
      <c r="W43" s="49"/>
      <c r="X43" s="49"/>
      <c r="Y43" s="49"/>
      <c r="Z43" s="49"/>
      <c r="AA43" s="49"/>
      <c r="AB43" s="49"/>
      <c r="AC43" s="49"/>
      <c r="AD43" s="8"/>
    </row>
    <row r="44" spans="1:3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48"/>
      <c r="W44" s="49"/>
      <c r="X44" s="49"/>
      <c r="Y44" s="49"/>
      <c r="Z44" s="49"/>
      <c r="AA44" s="49"/>
      <c r="AB44" s="49"/>
      <c r="AC44" s="49"/>
      <c r="AD44" s="8"/>
    </row>
    <row r="45" spans="1:30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8"/>
      <c r="W45" s="49"/>
      <c r="X45" s="49"/>
      <c r="Y45" s="49"/>
      <c r="Z45" s="49"/>
      <c r="AA45" s="49"/>
      <c r="AB45" s="49"/>
      <c r="AC45" s="49"/>
      <c r="AD45" s="8"/>
    </row>
    <row r="46" spans="1:30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48"/>
      <c r="W46" s="49"/>
      <c r="X46" s="49"/>
      <c r="Y46" s="49"/>
      <c r="Z46" s="49"/>
      <c r="AA46" s="49"/>
      <c r="AB46" s="49"/>
      <c r="AC46" s="49"/>
      <c r="AD46" s="8"/>
    </row>
    <row r="47" spans="1:30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8"/>
      <c r="W47" s="49"/>
      <c r="X47" s="49"/>
      <c r="Y47" s="49"/>
      <c r="Z47" s="49"/>
      <c r="AA47" s="49"/>
      <c r="AB47" s="49"/>
      <c r="AC47" s="49"/>
      <c r="AD47" s="8"/>
    </row>
    <row r="48" spans="1:3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8"/>
      <c r="W48" s="49"/>
      <c r="X48" s="49"/>
      <c r="Y48" s="49"/>
      <c r="Z48" s="49"/>
      <c r="AA48" s="49"/>
      <c r="AB48" s="49"/>
      <c r="AC48" s="49"/>
      <c r="AD48" s="8"/>
    </row>
    <row r="49" spans="1:30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8"/>
      <c r="W49" s="49"/>
      <c r="X49" s="49"/>
      <c r="Y49" s="49"/>
      <c r="Z49" s="49"/>
      <c r="AA49" s="49"/>
      <c r="AB49" s="49"/>
      <c r="AC49" s="49"/>
      <c r="AD49" s="8"/>
    </row>
    <row r="50" spans="1:3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8"/>
      <c r="W50" s="49"/>
      <c r="X50" s="49"/>
      <c r="Y50" s="49"/>
      <c r="Z50" s="49"/>
      <c r="AA50" s="49"/>
      <c r="AB50" s="49"/>
      <c r="AC50" s="49"/>
      <c r="AD50" s="8"/>
    </row>
    <row r="51" spans="1:30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8"/>
      <c r="W51" s="49"/>
      <c r="X51" s="49"/>
      <c r="Y51" s="49"/>
      <c r="Z51" s="49"/>
      <c r="AA51" s="49"/>
      <c r="AB51" s="49"/>
      <c r="AC51" s="49"/>
      <c r="AD51" s="8"/>
    </row>
    <row r="52" spans="1: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8"/>
      <c r="W52" s="49"/>
      <c r="X52" s="49"/>
      <c r="Y52" s="49"/>
      <c r="Z52" s="49"/>
      <c r="AA52" s="49"/>
      <c r="AB52" s="49"/>
      <c r="AC52" s="49"/>
      <c r="AD52" s="8"/>
    </row>
    <row r="53" spans="1:30">
      <c r="O53" s="3"/>
      <c r="P53" s="3"/>
    </row>
    <row r="54" spans="1:30">
      <c r="O54" s="3"/>
      <c r="P54" s="3"/>
    </row>
    <row r="55" spans="1:30">
      <c r="O55" s="3"/>
      <c r="P55" s="3"/>
    </row>
    <row r="56" spans="1:30">
      <c r="O56" s="3"/>
      <c r="P56" s="3"/>
    </row>
    <row r="57" spans="1:30">
      <c r="O57" s="3"/>
      <c r="P57" s="3"/>
    </row>
    <row r="58" spans="1:30">
      <c r="O58" s="3"/>
      <c r="P58" s="3"/>
    </row>
    <row r="59" spans="1:30">
      <c r="O59" s="3"/>
      <c r="P59" s="3"/>
    </row>
    <row r="60" spans="1:30">
      <c r="O60" s="3"/>
      <c r="P60" s="3"/>
    </row>
    <row r="61" spans="1:30">
      <c r="O61" s="3"/>
      <c r="P61" s="3"/>
    </row>
    <row r="62" spans="1:30">
      <c r="O62" s="3"/>
    </row>
    <row r="101" spans="1:29">
      <c r="A101" s="37" t="s">
        <v>10</v>
      </c>
      <c r="B101" s="37" t="s">
        <v>9</v>
      </c>
      <c r="C101" s="37">
        <f t="shared" ref="C101:W101" si="7">C3</f>
        <v>1996</v>
      </c>
      <c r="D101" s="37">
        <f t="shared" si="7"/>
        <v>1997</v>
      </c>
      <c r="E101" s="37">
        <f t="shared" si="7"/>
        <v>1998</v>
      </c>
      <c r="F101" s="37">
        <f t="shared" si="7"/>
        <v>1999</v>
      </c>
      <c r="G101" s="37">
        <f t="shared" si="7"/>
        <v>2000</v>
      </c>
      <c r="H101" s="37">
        <f t="shared" si="7"/>
        <v>2001</v>
      </c>
      <c r="I101" s="37">
        <f t="shared" si="7"/>
        <v>2002</v>
      </c>
      <c r="J101" s="37">
        <f t="shared" si="7"/>
        <v>2003</v>
      </c>
      <c r="K101" s="37">
        <f t="shared" si="7"/>
        <v>2004</v>
      </c>
      <c r="L101" s="37">
        <f t="shared" si="7"/>
        <v>2005</v>
      </c>
      <c r="M101" s="37">
        <f t="shared" si="7"/>
        <v>2006</v>
      </c>
      <c r="N101" s="37">
        <f t="shared" si="7"/>
        <v>2007</v>
      </c>
      <c r="O101" s="37">
        <f t="shared" si="7"/>
        <v>2008</v>
      </c>
      <c r="P101" s="37">
        <f t="shared" si="7"/>
        <v>2009</v>
      </c>
      <c r="Q101" s="37">
        <f t="shared" si="7"/>
        <v>2010</v>
      </c>
      <c r="R101" s="37">
        <f t="shared" si="7"/>
        <v>2011</v>
      </c>
      <c r="S101" s="37">
        <f t="shared" si="7"/>
        <v>2012</v>
      </c>
      <c r="T101" s="37">
        <f t="shared" si="7"/>
        <v>2013</v>
      </c>
      <c r="U101" s="37">
        <f t="shared" si="7"/>
        <v>2014</v>
      </c>
      <c r="V101" s="37">
        <f t="shared" si="7"/>
        <v>2015</v>
      </c>
      <c r="W101" s="38">
        <f t="shared" si="7"/>
        <v>2016</v>
      </c>
      <c r="X101" s="38">
        <f t="shared" ref="X101" si="8">X3</f>
        <v>2017</v>
      </c>
      <c r="Y101" s="38">
        <f t="shared" ref="Y101:Z101" si="9">Y3</f>
        <v>2018</v>
      </c>
      <c r="Z101" s="38">
        <f t="shared" si="9"/>
        <v>2019</v>
      </c>
      <c r="AA101" s="38">
        <f t="shared" ref="AA101:AB101" si="10">AA3</f>
        <v>2020</v>
      </c>
      <c r="AB101" s="38">
        <f t="shared" si="10"/>
        <v>2021</v>
      </c>
      <c r="AC101" s="38">
        <f t="shared" ref="AC101" si="11">AC3</f>
        <v>2022</v>
      </c>
    </row>
    <row r="102" spans="1:29">
      <c r="A102" s="37" t="str">
        <f>A7</f>
        <v>Franchise annuelle ordinaire</v>
      </c>
      <c r="B102" s="37" t="str">
        <f>B7</f>
        <v>Standardmodell mit ordentlicher Franchise</v>
      </c>
      <c r="C102" s="50">
        <f>C7/1000000</f>
        <v>4.7396399999999996</v>
      </c>
      <c r="D102" s="50">
        <f t="shared" ref="D102:W102" si="12">D7/1000000</f>
        <v>4.0838539999999997</v>
      </c>
      <c r="E102" s="50">
        <f t="shared" si="12"/>
        <v>4.016267</v>
      </c>
      <c r="F102" s="50">
        <f t="shared" si="12"/>
        <v>3.9987439999999999</v>
      </c>
      <c r="G102" s="50">
        <f t="shared" si="12"/>
        <v>3.9219200000000001</v>
      </c>
      <c r="H102" s="50">
        <f t="shared" si="12"/>
        <v>3.8821910000000002</v>
      </c>
      <c r="I102" s="50">
        <f t="shared" si="12"/>
        <v>3.812675</v>
      </c>
      <c r="J102" s="50">
        <f t="shared" si="12"/>
        <v>3.6742699999999999</v>
      </c>
      <c r="K102" s="50">
        <f t="shared" si="12"/>
        <v>3.6392869999999999</v>
      </c>
      <c r="L102" s="50">
        <f t="shared" si="12"/>
        <v>3.6055779999999999</v>
      </c>
      <c r="M102" s="50">
        <f t="shared" si="12"/>
        <v>3.35609</v>
      </c>
      <c r="N102" s="50">
        <f t="shared" si="12"/>
        <v>3.1494309999999999</v>
      </c>
      <c r="O102" s="50">
        <f t="shared" si="12"/>
        <v>2.9681639999999998</v>
      </c>
      <c r="P102" s="50">
        <f t="shared" si="12"/>
        <v>2.72415239</v>
      </c>
      <c r="Q102" s="50">
        <f t="shared" si="12"/>
        <v>2.395489</v>
      </c>
      <c r="R102" s="50">
        <f t="shared" si="12"/>
        <v>2.1653449999999999</v>
      </c>
      <c r="S102" s="50">
        <f t="shared" si="12"/>
        <v>2.0069659999999998</v>
      </c>
      <c r="T102" s="50">
        <f t="shared" si="12"/>
        <v>1.9003939999999999</v>
      </c>
      <c r="U102" s="50">
        <f t="shared" si="12"/>
        <v>1.824865</v>
      </c>
      <c r="V102" s="50">
        <f t="shared" si="12"/>
        <v>1.7533209999999999</v>
      </c>
      <c r="W102" s="51">
        <f t="shared" si="12"/>
        <v>1.674048</v>
      </c>
      <c r="X102" s="51">
        <f t="shared" ref="X102" si="13">X7/1000000</f>
        <v>1.5741449999999999</v>
      </c>
      <c r="Y102" s="51">
        <f t="shared" ref="Y102:Z102" si="14">Y7/1000000</f>
        <v>1.4818579999999999</v>
      </c>
      <c r="Z102" s="51">
        <f t="shared" si="14"/>
        <v>1.424159</v>
      </c>
      <c r="AA102" s="51">
        <f t="shared" ref="AA102:AB102" si="15">AA7/1000000</f>
        <v>1.3640730000000001</v>
      </c>
      <c r="AB102" s="51">
        <f t="shared" si="15"/>
        <v>1.3162910000000001</v>
      </c>
      <c r="AC102" s="50">
        <f t="shared" ref="AC102" si="16">AC7/1000000</f>
        <v>1.3103560000000001</v>
      </c>
    </row>
    <row r="103" spans="1:29">
      <c r="A103" s="52" t="str">
        <f>A11</f>
        <v>Franchise annuelle à option</v>
      </c>
      <c r="B103" s="52" t="str">
        <f>B11</f>
        <v>Standardmodell mit wählbarer Franchise</v>
      </c>
      <c r="C103" s="50">
        <f>C11/1000000</f>
        <v>2.305688</v>
      </c>
      <c r="D103" s="50">
        <f t="shared" ref="D103:W103" si="17">D11/1000000</f>
        <v>2.736364</v>
      </c>
      <c r="E103" s="50">
        <f t="shared" si="17"/>
        <v>2.7264680000000001</v>
      </c>
      <c r="F103" s="50">
        <f t="shared" si="17"/>
        <v>2.7156419999999999</v>
      </c>
      <c r="G103" s="50">
        <f t="shared" si="17"/>
        <v>2.7585389999999999</v>
      </c>
      <c r="H103" s="50">
        <f t="shared" si="17"/>
        <v>2.8338160000000001</v>
      </c>
      <c r="I103" s="50">
        <f t="shared" si="17"/>
        <v>2.98082</v>
      </c>
      <c r="J103" s="50">
        <f t="shared" si="17"/>
        <v>3.107097</v>
      </c>
      <c r="K103" s="50">
        <f t="shared" si="17"/>
        <v>3.024823</v>
      </c>
      <c r="L103" s="50">
        <f t="shared" si="17"/>
        <v>2.939073</v>
      </c>
      <c r="M103" s="50">
        <f t="shared" si="17"/>
        <v>2.7874289999999999</v>
      </c>
      <c r="N103" s="50">
        <f t="shared" si="17"/>
        <v>2.5797509999999999</v>
      </c>
      <c r="O103" s="50">
        <f t="shared" si="17"/>
        <v>2.3944190000000001</v>
      </c>
      <c r="P103" s="50">
        <f t="shared" si="17"/>
        <v>2.1602000299999999</v>
      </c>
      <c r="Q103" s="50">
        <f t="shared" si="17"/>
        <v>1.7501040000000001</v>
      </c>
      <c r="R103" s="50">
        <f t="shared" si="17"/>
        <v>1.530081</v>
      </c>
      <c r="S103" s="50">
        <f t="shared" si="17"/>
        <v>1.3791169999999999</v>
      </c>
      <c r="T103" s="50">
        <f t="shared" si="17"/>
        <v>1.2835909999999999</v>
      </c>
      <c r="U103" s="50">
        <f t="shared" si="17"/>
        <v>1.2064490000000001</v>
      </c>
      <c r="V103" s="50">
        <f t="shared" si="17"/>
        <v>1.1376980000000001</v>
      </c>
      <c r="W103" s="51">
        <f t="shared" si="17"/>
        <v>1.065124</v>
      </c>
      <c r="X103" s="51">
        <f t="shared" ref="X103" si="18">X11/1000000</f>
        <v>0.984433</v>
      </c>
      <c r="Y103" s="51">
        <f t="shared" ref="Y103:Z103" si="19">Y11/1000000</f>
        <v>0.910416</v>
      </c>
      <c r="Z103" s="51">
        <f t="shared" si="19"/>
        <v>0.85293699999999995</v>
      </c>
      <c r="AA103" s="51">
        <f t="shared" ref="AA103:AB103" si="20">AA11/1000000</f>
        <v>0.79864199999999996</v>
      </c>
      <c r="AB103" s="51">
        <f t="shared" si="20"/>
        <v>0.75021000000000004</v>
      </c>
      <c r="AC103" s="50">
        <f t="shared" ref="AC103" si="21">AC11/1000000</f>
        <v>0.71887299999999998</v>
      </c>
    </row>
    <row r="104" spans="1:29">
      <c r="A104" s="52" t="str">
        <f>A15</f>
        <v>Assurance avec bonus</v>
      </c>
      <c r="B104" s="52" t="str">
        <f>B15</f>
        <v>BONUS-Versicherung</v>
      </c>
      <c r="C104" s="50">
        <f>C15/1000000</f>
        <v>2.7827999999999999E-2</v>
      </c>
      <c r="D104" s="50">
        <f t="shared" ref="D104:W104" si="22">D15/1000000</f>
        <v>1.1494000000000001E-2</v>
      </c>
      <c r="E104" s="50">
        <f t="shared" si="22"/>
        <v>1.1828E-2</v>
      </c>
      <c r="F104" s="50">
        <f t="shared" si="22"/>
        <v>1.0258E-2</v>
      </c>
      <c r="G104" s="50">
        <f t="shared" si="22"/>
        <v>9.8110000000000003E-3</v>
      </c>
      <c r="H104" s="50">
        <f t="shared" si="22"/>
        <v>9.3410000000000003E-3</v>
      </c>
      <c r="I104" s="50">
        <f t="shared" si="22"/>
        <v>8.8350000000000008E-3</v>
      </c>
      <c r="J104" s="50">
        <f t="shared" si="22"/>
        <v>8.3169999999999997E-3</v>
      </c>
      <c r="K104" s="50">
        <f t="shared" si="22"/>
        <v>8.0979999999999993E-3</v>
      </c>
      <c r="L104" s="50">
        <f t="shared" si="22"/>
        <v>7.711E-3</v>
      </c>
      <c r="M104" s="50">
        <f t="shared" si="22"/>
        <v>7.2199999999999999E-3</v>
      </c>
      <c r="N104" s="50">
        <f t="shared" si="22"/>
        <v>6.9030000000000003E-3</v>
      </c>
      <c r="O104" s="50">
        <f t="shared" si="22"/>
        <v>6.5570000000000003E-3</v>
      </c>
      <c r="P104" s="50">
        <f t="shared" si="22"/>
        <v>6.1479999999999998E-3</v>
      </c>
      <c r="Q104" s="50">
        <f t="shared" si="22"/>
        <v>5.6680000000000003E-3</v>
      </c>
      <c r="R104" s="50">
        <f t="shared" si="22"/>
        <v>5.2509999999999996E-3</v>
      </c>
      <c r="S104" s="50">
        <f t="shared" si="22"/>
        <v>5.0020000000000004E-3</v>
      </c>
      <c r="T104" s="50">
        <f t="shared" si="22"/>
        <v>4.8129999999999996E-3</v>
      </c>
      <c r="U104" s="50">
        <f t="shared" si="22"/>
        <v>4.62E-3</v>
      </c>
      <c r="V104" s="50">
        <f t="shared" si="22"/>
        <v>4.4180000000000001E-3</v>
      </c>
      <c r="W104" s="51">
        <f t="shared" si="22"/>
        <v>4.0930000000000003E-3</v>
      </c>
      <c r="X104" s="51">
        <f t="shared" ref="X104" si="23">X15/1000000</f>
        <v>3.9370000000000004E-3</v>
      </c>
      <c r="Y104" s="51">
        <f t="shared" ref="Y104:Z104" si="24">Y15/1000000</f>
        <v>3.7820000000000002E-3</v>
      </c>
      <c r="Z104" s="51">
        <f t="shared" si="24"/>
        <v>3.63E-3</v>
      </c>
      <c r="AA104" s="51">
        <f t="shared" ref="AA104:AB104" si="25">AA15/1000000</f>
        <v>3.496E-3</v>
      </c>
      <c r="AB104" s="51">
        <f t="shared" si="25"/>
        <v>3.3519999999999999E-3</v>
      </c>
      <c r="AC104" s="50">
        <f t="shared" ref="AC104" si="26">AC15/1000000</f>
        <v>3.2230000000000002E-3</v>
      </c>
    </row>
    <row r="105" spans="1:29">
      <c r="A105" s="52" t="str">
        <f>A19</f>
        <v>Choix limité (HMO, médecin de famille)</v>
      </c>
      <c r="B105" s="52" t="str">
        <f>B19</f>
        <v>Eingeschränkte Wahl (z.B. HMO, Hausarztmodell)</v>
      </c>
      <c r="C105" s="50">
        <f>C19/1000000</f>
        <v>0.121598</v>
      </c>
      <c r="D105" s="50">
        <f t="shared" ref="D105:W105" si="27">D19/1000000</f>
        <v>0.38309300000000002</v>
      </c>
      <c r="E105" s="50">
        <f t="shared" si="27"/>
        <v>0.49403999999999998</v>
      </c>
      <c r="F105" s="50">
        <f t="shared" si="27"/>
        <v>0.54188999999999998</v>
      </c>
      <c r="G105" s="50">
        <f t="shared" si="27"/>
        <v>0.57784100000000005</v>
      </c>
      <c r="H105" s="50">
        <f t="shared" si="27"/>
        <v>0.595939</v>
      </c>
      <c r="I105" s="50">
        <f t="shared" si="27"/>
        <v>0.55703499999999995</v>
      </c>
      <c r="J105" s="50">
        <f t="shared" si="27"/>
        <v>0.60350400000000004</v>
      </c>
      <c r="K105" s="50">
        <f t="shared" si="27"/>
        <v>0.74776600000000004</v>
      </c>
      <c r="L105" s="50">
        <f t="shared" si="27"/>
        <v>0.90611299999999995</v>
      </c>
      <c r="M105" s="50">
        <f t="shared" si="27"/>
        <v>1.356806</v>
      </c>
      <c r="N105" s="50">
        <f t="shared" si="27"/>
        <v>1.8410470000000001</v>
      </c>
      <c r="O105" s="50">
        <f t="shared" si="27"/>
        <v>2.3004709999999999</v>
      </c>
      <c r="P105" s="50">
        <f t="shared" si="27"/>
        <v>2.8584215099999999</v>
      </c>
      <c r="Q105" s="50">
        <f t="shared" si="27"/>
        <v>3.6713719999999999</v>
      </c>
      <c r="R105" s="50">
        <f t="shared" si="27"/>
        <v>4.2063420999999996</v>
      </c>
      <c r="S105" s="50">
        <f t="shared" si="27"/>
        <v>4.6081839999999996</v>
      </c>
      <c r="T105" s="50">
        <f t="shared" si="27"/>
        <v>4.9027919999999998</v>
      </c>
      <c r="U105" s="50">
        <f t="shared" si="27"/>
        <v>5.1591310000000004</v>
      </c>
      <c r="V105" s="50">
        <f t="shared" si="27"/>
        <v>5.402946</v>
      </c>
      <c r="W105" s="51">
        <f t="shared" si="27"/>
        <v>5.6253260000000003</v>
      </c>
      <c r="X105" s="51">
        <f t="shared" ref="X105" si="28">X19/1000000</f>
        <v>5.8693759999999999</v>
      </c>
      <c r="Y105" s="51">
        <f t="shared" ref="Y105:Z105" si="29">Y19/1000000</f>
        <v>6.0994070000000002</v>
      </c>
      <c r="Z105" s="51">
        <f t="shared" si="29"/>
        <v>6.2834690000000002</v>
      </c>
      <c r="AA105" s="51">
        <f t="shared" ref="AA105:AB105" si="30">AA19/1000000</f>
        <v>6.4572399999999996</v>
      </c>
      <c r="AB105" s="51">
        <f t="shared" si="30"/>
        <v>6.631227</v>
      </c>
      <c r="AC105" s="50">
        <f t="shared" ref="AC105" si="31">AC19/1000000</f>
        <v>6.8421029999999998</v>
      </c>
    </row>
    <row r="106" spans="1:29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</row>
  </sheetData>
  <pageMargins left="0.19685039370078741" right="0.19685039370078741" top="0.16" bottom="0.16" header="0.2" footer="0.16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KV_AMal_6</vt:lpstr>
      <vt:lpstr>KV_AMal_6!Druckbereich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u80715196</dc:creator>
  <cp:lastModifiedBy>Haas Sybille BSV</cp:lastModifiedBy>
  <cp:lastPrinted>2019-10-02T13:23:16Z</cp:lastPrinted>
  <dcterms:created xsi:type="dcterms:W3CDTF">2012-10-19T07:31:18Z</dcterms:created>
  <dcterms:modified xsi:type="dcterms:W3CDTF">2023-11-27T12:41:42Z</dcterms:modified>
</cp:coreProperties>
</file>