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bv\"/>
    </mc:Choice>
  </mc:AlternateContent>
  <xr:revisionPtr revIDLastSave="0" documentId="13_ncr:1_{C14DD792-4344-4063-B2DB-FE479466C38E}" xr6:coauthVersionLast="47" xr6:coauthVersionMax="47" xr10:uidLastSave="{00000000-0000-0000-0000-000000000000}"/>
  <bookViews>
    <workbookView xWindow="-120" yWindow="-120" windowWidth="38640" windowHeight="21120" xr2:uid="{00000000-000D-0000-FFFF-FFFF00000000}"/>
  </bookViews>
  <sheets>
    <sheet name="BV_PP_3.1_3.2" sheetId="4" r:id="rId1"/>
    <sheet name="BV_PP_3.3" sheetId="3" r:id="rId2"/>
  </sheets>
  <definedNames>
    <definedName name="_Regression_Int" hidden="1">1</definedName>
    <definedName name="ACwvu.ann." localSheetId="0" hidden="1">#REF!</definedName>
    <definedName name="ACwvu.ann." localSheetId="1" hidden="1">#REF!</definedName>
    <definedName name="ACwvu.ann." hidden="1">#REF!</definedName>
    <definedName name="ACwvu.Anteile._.87_96." hidden="1">#REF!</definedName>
    <definedName name="ACwvu.Betriebsrechnung._.87_96." localSheetId="0" hidden="1">#REF!</definedName>
    <definedName name="ACwvu.Betriebsrechnung._.87_96." localSheetId="1" hidden="1">#REF!</definedName>
    <definedName name="ACwvu.Betriebsrechnung._.87_96." hidden="1">#REF!</definedName>
    <definedName name="ACwvu.Datenbasis." hidden="1">#REF!</definedName>
    <definedName name="ACwvu.Detail._.87_96." hidden="1">#REF!</definedName>
    <definedName name="ACwvu.Formelkopie._.Faltprospekt." hidden="1">#REF!</definedName>
    <definedName name="ACwvu.Gesamtrechnung._.87_96." hidden="1">#REF!</definedName>
    <definedName name="ACwvu.Grafik._.Anteile._.1996." hidden="1">#REF!</definedName>
    <definedName name="ACwvu.Grafikauswahl." hidden="1">#REF!</definedName>
    <definedName name="ACwvu.Grafikbeispiele._.für._.Einleitung." hidden="1">#REF!</definedName>
    <definedName name="ACwvu.T.._.15.1._.ohne._.Korrektur." localSheetId="0" hidden="1">#REF!</definedName>
    <definedName name="ACwvu.T.._.15.1._.ohne._.Korrektur." localSheetId="1" hidden="1">#REF!</definedName>
    <definedName name="ACwvu.T.._.15.1._.ohne._.Korrektur." hidden="1">#REF!</definedName>
    <definedName name="ACwvu.Übersicht._.87_96." hidden="1">#REF!</definedName>
    <definedName name="ACwvu.Valuekopie._.für._.Faltprospekt." hidden="1">#REF!</definedName>
    <definedName name="ACwvu.Veränderungsraten._.87_96." hidden="1">#REF!</definedName>
    <definedName name="Cwvu.ann." localSheetId="0" hidden="1">#REF!,#REF!,#REF!,#REF!,#REF!,#REF!,#REF!</definedName>
    <definedName name="Cwvu.ann." localSheetId="1" hidden="1">#REF!,#REF!,#REF!,#REF!,#REF!,#REF!,#REF!</definedName>
    <definedName name="Cwvu.ann." hidden="1">#REF!,#REF!,#REF!,#REF!,#REF!,#REF!,#REF!</definedName>
    <definedName name="Cwvu.Anteile._.87_96." hidden="1">#REF!</definedName>
    <definedName name="Cwvu.Betriebsrechnung._.87_96." localSheetId="0" hidden="1">#REF!,#REF!,#REF!,#REF!,#REF!,#REF!,#REF!,#REF!,#REF!,#REF!,#REF!,#REF!,#REF!,#REF!,#REF!,#REF!,#REF!,#REF!,#REF!,#REF!</definedName>
    <definedName name="Cwvu.Betriebsrechnung._.87_96." localSheetId="1" hidden="1">#REF!,#REF!,#REF!,#REF!,#REF!,#REF!,#REF!,#REF!,#REF!,#REF!,#REF!,#REF!,#REF!,#REF!,#REF!,#REF!,#REF!,#REF!,#REF!,#REF!</definedName>
    <definedName name="Cwvu.Betriebsrechnung._.87_96." hidden="1">#REF!,#REF!,#REF!,#REF!,#REF!,#REF!,#REF!,#REF!,#REF!,#REF!,#REF!,#REF!,#REF!,#REF!,#REF!,#REF!,#REF!,#REF!,#REF!,#REF!</definedName>
    <definedName name="Cwvu.Detail._.87_96." hidden="1">#REF!,#REF!,#REF!,#REF!,#REF!,#REF!,#REF!,#REF!,#REF!,#REF!,#REF!,#REF!,#REF!</definedName>
    <definedName name="Cwvu.Formelkopie._.Faltprospekt." localSheetId="0" hidden="1">#REF!,#REF!,#REF!</definedName>
    <definedName name="Cwvu.Formelkopie._.Faltprospekt." localSheetId="1" hidden="1">#REF!,#REF!,#REF!</definedName>
    <definedName name="Cwvu.Formelkopie._.Faltprospekt." hidden="1">#REF!,#REF!,#REF!</definedName>
    <definedName name="Cwvu.Gesamtrechnung._.87_96." hidden="1">#REF!,#REF!,#REF!</definedName>
    <definedName name="Cwvu.Grafik._.Anteile._.1996." hidden="1">#REF!</definedName>
    <definedName name="Cwvu.Grafikauswahl." hidden="1">#REF!</definedName>
    <definedName name="Cwvu.Grafikbeispiele._.für._.Einleitung." hidden="1">#REF!</definedName>
    <definedName name="Cwvu.T.._.15.1._.ohne._.Korrektur." localSheetId="0" hidden="1">#REF!,#REF!,#REF!</definedName>
    <definedName name="Cwvu.T.._.15.1._.ohne._.Korrektur." localSheetId="1" hidden="1">#REF!,#REF!,#REF!</definedName>
    <definedName name="Cwvu.T.._.15.1._.ohne._.Korrektur." hidden="1">#REF!,#REF!,#REF!</definedName>
    <definedName name="Cwvu.Übersicht._.87_96." hidden="1">#REF!,#REF!,#REF!,#REF!,#REF!,#REF!,#REF!,#REF!,#REF!,#REF!,#REF!,#REF!,#REF!,#REF!,#REF!,#REF!,#REF!,#REF!,#REF!</definedName>
    <definedName name="Cwvu.Valuekopie._.für._.Faltprospekt." localSheetId="0" hidden="1">#REF!,#REF!,#REF!</definedName>
    <definedName name="Cwvu.Valuekopie._.für._.Faltprospekt." localSheetId="1" hidden="1">#REF!,#REF!,#REF!</definedName>
    <definedName name="Cwvu.Valuekopie._.für._.Faltprospekt." hidden="1">#REF!,#REF!,#REF!</definedName>
    <definedName name="Cwvu.Veränderungsraten._.87_96." hidden="1">#REF!,#REF!</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'BV_PP_3.1_3.2'!$A$19:$AK$36</definedName>
    <definedName name="_xlnm.Print_Area" localSheetId="1">BV_PP_3.3!$A$1:$BH$151</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#REF!,#REF!,#REF!</definedName>
    <definedName name="Rwvu.ann." localSheetId="1" hidden="1">#REF!,#REF!,#REF!</definedName>
    <definedName name="Rwvu.ann." hidden="1">#REF!,#REF!,#REF!</definedName>
    <definedName name="Rwvu.Anteile._.87_96." hidden="1">#REF!,#REF!,#REF!</definedName>
    <definedName name="Rwvu.Betriebsrechnung._.87_96." localSheetId="0" hidden="1">#REF!,#REF!</definedName>
    <definedName name="Rwvu.Betriebsrechnung._.87_96." localSheetId="1" hidden="1">#REF!,#REF!</definedName>
    <definedName name="Rwvu.Betriebsrechnung._.87_96." hidden="1">#REF!,#REF!</definedName>
    <definedName name="Rwvu.Detail._.87_96." hidden="1">#REF!,#REF!,#REF!</definedName>
    <definedName name="Rwvu.Gesamtrechnung._.87_96." hidden="1">#REF!</definedName>
    <definedName name="Rwvu.Grafik._.Anteile._.1996." hidden="1">#REF!,#REF!,#REF!</definedName>
    <definedName name="Rwvu.Grafikauswahl." hidden="1">#REF!</definedName>
    <definedName name="Rwvu.T.._.15.1._.ohne._.Korrektur." localSheetId="0" hidden="1">#REF!,#REF!,#REF!</definedName>
    <definedName name="Rwvu.T.._.15.1._.ohne._.Korrektur." localSheetId="1" hidden="1">#REF!,#REF!,#REF!</definedName>
    <definedName name="Rwvu.T.._.15.1._.ohne._.Korrektur." hidden="1">#REF!,#REF!,#REF!</definedName>
    <definedName name="Rwvu.Übersicht._.87_96." hidden="1">#REF!,#REF!,#REF!</definedName>
    <definedName name="Rwvu.Veränderungsraten._.87_96." hidden="1">#REF!</definedName>
    <definedName name="solver_lin" hidden="1">0</definedName>
    <definedName name="solver_num" hidden="1">0</definedName>
    <definedName name="solver_opt" localSheetId="0" hidden="1">#REF!</definedName>
    <definedName name="solver_opt" localSheetId="1" hidden="1">#REF!</definedName>
    <definedName name="solver_opt" hidden="1">#REF!</definedName>
    <definedName name="solver_typ" hidden="1">1</definedName>
    <definedName name="solver_val" hidden="1">0</definedName>
    <definedName name="Swvu.ann." localSheetId="0" hidden="1">#REF!</definedName>
    <definedName name="Swvu.ann." localSheetId="1" hidden="1">#REF!</definedName>
    <definedName name="Swvu.ann." hidden="1">#REF!</definedName>
    <definedName name="Swvu.Anteile._.87_96." hidden="1">#REF!</definedName>
    <definedName name="Swvu.Betriebsrechnung._.87_96." localSheetId="0" hidden="1">#REF!</definedName>
    <definedName name="Swvu.Betriebsrechnung._.87_96." localSheetId="1" hidden="1">#REF!</definedName>
    <definedName name="Swvu.Betriebsrechnung._.87_96." hidden="1">#REF!</definedName>
    <definedName name="Swvu.Datenbasis." hidden="1">#REF!</definedName>
    <definedName name="Swvu.Detail._.87_96." hidden="1">#REF!</definedName>
    <definedName name="Swvu.Formelkopie._.Faltprospekt." hidden="1">#REF!</definedName>
    <definedName name="Swvu.Gesamtrechnung._.87_96." hidden="1">#REF!</definedName>
    <definedName name="Swvu.Grafik._.Anteile._.1996." hidden="1">#REF!</definedName>
    <definedName name="Swvu.Grafikauswahl." hidden="1">#REF!</definedName>
    <definedName name="Swvu.Grafikbeispiele._.für._.Einleitung." hidden="1">#REF!</definedName>
    <definedName name="Swvu.T.._.15.1._.ohne._.Korrektur." localSheetId="0" hidden="1">#REF!</definedName>
    <definedName name="Swvu.T.._.15.1._.ohne._.Korrektur." localSheetId="1" hidden="1">#REF!</definedName>
    <definedName name="Swvu.T.._.15.1._.ohne._.Korrektur." hidden="1">#REF!</definedName>
    <definedName name="Swvu.Übersicht._.87_96." hidden="1">#REF!</definedName>
    <definedName name="Swvu.Valuekopie._.für._.Faltprospekt." hidden="1">#REF!</definedName>
    <definedName name="Swvu.Veränderungsraten._.87_96." hidden="1">#REF!</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localSheetId="0" hidden="1">#REF!,#REF!</definedName>
    <definedName name="Z_016B1528_AFB2_11D2_BE2D_CCAAFBE249DD_.wvu.Cols" localSheetId="1" hidden="1">#REF!,#REF!</definedName>
    <definedName name="Z_016B1528_AFB2_11D2_BE2D_CCAAFBE249DD_.wvu.Cols" hidden="1">#REF!,#REF!</definedName>
    <definedName name="Z_016B1528_AFB2_11D2_BE2D_CCAAFBE249DD_.wvu.PrintArea" localSheetId="0" hidden="1">#REF!</definedName>
    <definedName name="Z_016B1528_AFB2_11D2_BE2D_CCAAFBE249DD_.wvu.PrintArea" localSheetId="1" hidden="1">#REF!</definedName>
    <definedName name="Z_016B1528_AFB2_11D2_BE2D_CCAAFBE249DD_.wvu.PrintArea" hidden="1">#REF!</definedName>
    <definedName name="Z_016B1528_AFB2_11D2_BE2D_CCAAFBE249DD_.wvu.PrintTitles" localSheetId="0" hidden="1">#REF!</definedName>
    <definedName name="Z_016B1528_AFB2_11D2_BE2D_CCAAFBE249DD_.wvu.PrintTitles" localSheetId="1"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localSheetId="1"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#REF!,#REF!,#REF!</definedName>
    <definedName name="Z_1F4E3881_ECC8_11D2_860B_9210B007D43B_.wvu.PrintArea" hidden="1">#REF!</definedName>
    <definedName name="Z_1F4E3881_ECC8_11D2_860B_9210B007D43B_.wvu.PrintTitles" hidden="1">#REF!,#REF!</definedName>
    <definedName name="Z_1F4E3881_ECC8_11D2_860B_9210B007D43B_.wvu.Rows" hidden="1">#REF!</definedName>
    <definedName name="Z_1F4E3882_ECC8_11D2_860B_9210B007D43B_.wvu.Cols" hidden="1">#REF!,#REF!,#REF!</definedName>
    <definedName name="Z_1F4E3882_ECC8_11D2_860B_9210B007D43B_.wvu.PrintArea" hidden="1">#REF!</definedName>
    <definedName name="Z_1F4E3882_ECC8_11D2_860B_9210B007D43B_.wvu.PrintTitles" hidden="1">#REF!,#REF!</definedName>
    <definedName name="Z_1F4E3882_ECC8_11D2_860B_9210B007D43B_.wvu.Rows" hidden="1">#REF!,#REF!,#REF!,#REF!,#REF!,#REF!,#REF!,#REF!,#REF!,#REF!,#REF!,#REF!,#REF!</definedName>
    <definedName name="Z_1F4E3883_ECC8_11D2_860B_9210B007D43B_.wvu.Cols" hidden="1">#REF!,#REF!,#REF!</definedName>
    <definedName name="Z_1F4E3883_ECC8_11D2_860B_9210B007D43B_.wvu.PrintArea" hidden="1">#REF!</definedName>
    <definedName name="Z_1F4E3883_ECC8_11D2_860B_9210B007D43B_.wvu.PrintTitles" hidden="1">#REF!,#REF!</definedName>
    <definedName name="Z_1F4E3883_ECC8_11D2_860B_9210B007D43B_.wvu.Rows" hidden="1">#REF!</definedName>
    <definedName name="Z_1F4E3884_ECC8_11D2_860B_9210B007D43B_.wvu.Cols" hidden="1">#REF!,#REF!,#REF!</definedName>
    <definedName name="Z_1F4E3884_ECC8_11D2_860B_9210B007D43B_.wvu.PrintArea" hidden="1">#REF!</definedName>
    <definedName name="Z_1F4E3884_ECC8_11D2_860B_9210B007D43B_.wvu.PrintTitles" hidden="1">#REF!,#REF!</definedName>
    <definedName name="Z_1F4E3884_ECC8_11D2_860B_9210B007D43B_.wvu.Rows" hidden="1">#REF!,#REF!,#REF!,#REF!,#REF!,#REF!,#REF!,#REF!,#REF!,#REF!,#REF!,#REF!,#REF!,#REF!,#REF!,#REF!,#REF!,#REF!,#REF!</definedName>
    <definedName name="Z_31D3EF01_F23F_11D2_860B_9E13BC17C73B_.wvu.Cols" hidden="1">#REF!,#REF!,#REF!</definedName>
    <definedName name="Z_31D3EF01_F23F_11D2_860B_9E13BC17C73B_.wvu.PrintArea" hidden="1">#REF!</definedName>
    <definedName name="Z_31D3EF01_F23F_11D2_860B_9E13BC17C73B_.wvu.PrintTitles" hidden="1">#REF!,#REF!</definedName>
    <definedName name="Z_31D3EF01_F23F_11D2_860B_9E13BC17C73B_.wvu.Rows" hidden="1">#REF!</definedName>
    <definedName name="Z_31D3EF02_F23F_11D2_860B_9E13BC17C73B_.wvu.Cols" hidden="1">#REF!,#REF!,#REF!</definedName>
    <definedName name="Z_31D3EF02_F23F_11D2_860B_9E13BC17C73B_.wvu.PrintArea" hidden="1">#REF!</definedName>
    <definedName name="Z_31D3EF02_F23F_11D2_860B_9E13BC17C73B_.wvu.PrintTitles" hidden="1">#REF!,#REF!</definedName>
    <definedName name="Z_31D3EF02_F23F_11D2_860B_9E13BC17C73B_.wvu.Rows" hidden="1">#REF!,#REF!,#REF!,#REF!,#REF!,#REF!,#REF!,#REF!,#REF!,#REF!,#REF!,#REF!,#REF!</definedName>
    <definedName name="Z_31D3EF03_F23F_11D2_860B_9E13BC17C73B_.wvu.Cols" hidden="1">#REF!,#REF!,#REF!</definedName>
    <definedName name="Z_31D3EF03_F23F_11D2_860B_9E13BC17C73B_.wvu.PrintArea" hidden="1">#REF!</definedName>
    <definedName name="Z_31D3EF03_F23F_11D2_860B_9E13BC17C73B_.wvu.PrintTitles" hidden="1">#REF!,#REF!</definedName>
    <definedName name="Z_31D3EF03_F23F_11D2_860B_9E13BC17C73B_.wvu.Rows" hidden="1">#REF!</definedName>
    <definedName name="Z_31D3EF04_F23F_11D2_860B_9E13BC17C73B_.wvu.Cols" hidden="1">#REF!,#REF!,#REF!</definedName>
    <definedName name="Z_31D3EF04_F23F_11D2_860B_9E13BC17C73B_.wvu.PrintArea" hidden="1">#REF!</definedName>
    <definedName name="Z_31D3EF04_F23F_11D2_860B_9E13BC17C73B_.wvu.PrintTitles" hidden="1">#REF!,#REF!</definedName>
    <definedName name="Z_31D3EF04_F23F_11D2_860B_9E13BC17C73B_.wvu.Rows" hidden="1">#REF!,#REF!,#REF!,#REF!,#REF!,#REF!,#REF!,#REF!,#REF!,#REF!,#REF!,#REF!,#REF!,#REF!,#REF!,#REF!,#REF!,#REF!,#REF!</definedName>
    <definedName name="Z_427F6E2C_548B_11D2_860B_CACACCB71837_.wvu.Rows" hidden="1">#REF!,#REF!,#REF!</definedName>
    <definedName name="Z_427F6E2F_548B_11D2_860B_CACACCB71837_.wvu.Rows" hidden="1">#REF!,#REF!,#REF!</definedName>
    <definedName name="Z_427F6E30_548B_11D2_860B_CACACCB71837_.wvu.Rows"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hidden="1">#REF!,#REF!,#REF!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hidden="1">#REF!,#REF!,#REF!</definedName>
    <definedName name="Z_7D0A0281_F310_11D2_860B_9E13BC17877B_.wvu.Cols" hidden="1">#REF!,#REF!,#REF!</definedName>
    <definedName name="Z_7D0A0281_F310_11D2_860B_9E13BC17877B_.wvu.PrintArea" hidden="1">#REF!</definedName>
    <definedName name="Z_7D0A0281_F310_11D2_860B_9E13BC17877B_.wvu.PrintTitles" hidden="1">#REF!,#REF!</definedName>
    <definedName name="Z_7D0A0281_F310_11D2_860B_9E13BC17877B_.wvu.Rows" hidden="1">#REF!</definedName>
    <definedName name="Z_7D0A0282_F310_11D2_860B_9E13BC17877B_.wvu.Cols" hidden="1">#REF!,#REF!,#REF!</definedName>
    <definedName name="Z_7D0A0282_F310_11D2_860B_9E13BC17877B_.wvu.PrintArea" hidden="1">#REF!</definedName>
    <definedName name="Z_7D0A0282_F310_11D2_860B_9E13BC17877B_.wvu.PrintTitles" hidden="1">#REF!,#REF!</definedName>
    <definedName name="Z_7D0A0282_F310_11D2_860B_9E13BC17877B_.wvu.Rows" hidden="1">#REF!,#REF!,#REF!,#REF!,#REF!,#REF!,#REF!,#REF!,#REF!,#REF!,#REF!,#REF!,#REF!</definedName>
    <definedName name="Z_7D0A0283_F310_11D2_860B_9E13BC17877B_.wvu.Cols" hidden="1">#REF!,#REF!,#REF!</definedName>
    <definedName name="Z_7D0A0283_F310_11D2_860B_9E13BC17877B_.wvu.PrintArea" hidden="1">#REF!</definedName>
    <definedName name="Z_7D0A0283_F310_11D2_860B_9E13BC17877B_.wvu.PrintTitles" hidden="1">#REF!,#REF!</definedName>
    <definedName name="Z_7D0A0283_F310_11D2_860B_9E13BC17877B_.wvu.Rows" hidden="1">#REF!</definedName>
    <definedName name="Z_7D0A0284_F310_11D2_860B_9E13BC17877B_.wvu.Cols" hidden="1">#REF!,#REF!,#REF!</definedName>
    <definedName name="Z_7D0A0284_F310_11D2_860B_9E13BC17877B_.wvu.PrintArea" hidden="1">#REF!</definedName>
    <definedName name="Z_7D0A0284_F310_11D2_860B_9E13BC17877B_.wvu.PrintTitles" hidden="1">#REF!,#REF!</definedName>
    <definedName name="Z_7D0A0284_F310_11D2_860B_9E13BC17877B_.wvu.Rows" hidden="1">#REF!,#REF!,#REF!,#REF!,#REF!,#REF!,#REF!,#REF!,#REF!,#REF!,#REF!,#REF!,#REF!,#REF!,#REF!,#REF!,#REF!,#REF!,#REF!</definedName>
    <definedName name="Z_975BA905_F175_11D2_860B_9E12BC07C71B_.wvu.Cols" hidden="1">#REF!,#REF!,#REF!</definedName>
    <definedName name="Z_975BA905_F175_11D2_860B_9E12BC07C71B_.wvu.PrintArea" hidden="1">#REF!</definedName>
    <definedName name="Z_975BA905_F175_11D2_860B_9E12BC07C71B_.wvu.PrintTitles" hidden="1">#REF!,#REF!</definedName>
    <definedName name="Z_975BA905_F175_11D2_860B_9E12BC07C71B_.wvu.Rows" hidden="1">#REF!</definedName>
    <definedName name="Z_975BA906_F175_11D2_860B_9E12BC07C71B_.wvu.Cols" hidden="1">#REF!,#REF!,#REF!</definedName>
    <definedName name="Z_975BA906_F175_11D2_860B_9E12BC07C71B_.wvu.PrintArea" hidden="1">#REF!</definedName>
    <definedName name="Z_975BA906_F175_11D2_860B_9E12BC07C71B_.wvu.PrintTitles" hidden="1">#REF!,#REF!</definedName>
    <definedName name="Z_975BA906_F175_11D2_860B_9E12BC07C71B_.wvu.Rows" hidden="1">#REF!,#REF!,#REF!,#REF!,#REF!,#REF!,#REF!,#REF!,#REF!,#REF!,#REF!,#REF!,#REF!</definedName>
    <definedName name="Z_975BA907_F175_11D2_860B_9E12BC07C71B_.wvu.Cols" hidden="1">#REF!,#REF!,#REF!</definedName>
    <definedName name="Z_975BA907_F175_11D2_860B_9E12BC07C71B_.wvu.PrintArea" hidden="1">#REF!</definedName>
    <definedName name="Z_975BA907_F175_11D2_860B_9E12BC07C71B_.wvu.PrintTitles" hidden="1">#REF!,#REF!</definedName>
    <definedName name="Z_975BA907_F175_11D2_860B_9E12BC07C71B_.wvu.Rows" hidden="1">#REF!</definedName>
    <definedName name="Z_975BA908_F175_11D2_860B_9E12BC07C71B_.wvu.Cols" hidden="1">#REF!,#REF!,#REF!</definedName>
    <definedName name="Z_975BA908_F175_11D2_860B_9E12BC07C71B_.wvu.PrintArea" hidden="1">#REF!</definedName>
    <definedName name="Z_975BA908_F175_11D2_860B_9E12BC07C71B_.wvu.PrintTitles" hidden="1">#REF!,#REF!</definedName>
    <definedName name="Z_975BA908_F175_11D2_860B_9E12BC07C71B_.wvu.Rows" hidden="1">#REF!,#REF!,#REF!,#REF!,#REF!,#REF!,#REF!,#REF!,#REF!,#REF!,#REF!,#REF!,#REF!,#REF!,#REF!,#REF!,#REF!,#REF!,#REF!</definedName>
    <definedName name="Z_9DAB6161_9956_11D6_8724_00065B53646D_.wvu.Cols" hidden="1">#REF!</definedName>
    <definedName name="Z_D9FEE259_41A3_11D2_860B_CAC74E393A92_.wvu.PrintArea" hidden="1">#REF!</definedName>
    <definedName name="Z_D9FEE25A_41A3_11D2_860B_CAC74E393A92_.wvu.PrintArea" localSheetId="0" hidden="1">#REF!</definedName>
    <definedName name="Z_D9FEE25A_41A3_11D2_860B_CAC74E393A92_.wvu.PrintArea" localSheetId="1" hidden="1">#REF!</definedName>
    <definedName name="Z_D9FEE25A_41A3_11D2_860B_CAC74E393A92_.wvu.PrintArea" hidden="1">#REF!</definedName>
    <definedName name="Z_D9FEE25A_41A3_11D2_860B_CAC74E393A92_.wvu.Rows" localSheetId="0" hidden="1">#REF!</definedName>
    <definedName name="Z_D9FEE25A_41A3_11D2_860B_CAC74E393A92_.wvu.Rows" localSheetId="1" hidden="1">#REF!</definedName>
    <definedName name="Z_D9FEE25A_41A3_11D2_860B_CAC74E393A92_.wvu.Rows" hidden="1">#REF!</definedName>
    <definedName name="Z_D9FEE25B_41A3_11D2_860B_CAC74E393A92_.wvu.PrintArea" localSheetId="0" hidden="1">#REF!</definedName>
    <definedName name="Z_D9FEE25B_41A3_11D2_860B_CAC74E393A92_.wvu.PrintArea" localSheetId="1" hidden="1">#REF!</definedName>
    <definedName name="Z_D9FEE25B_41A3_11D2_860B_CAC74E393A92_.wvu.PrintArea" hidden="1">#REF!</definedName>
    <definedName name="Z_D9FEE25B_41A3_11D2_860B_CAC74E393A92_.wvu.Rows" localSheetId="0" hidden="1">#REF!</definedName>
    <definedName name="Z_D9FEE25B_41A3_11D2_860B_CAC74E393A92_.wvu.Rows" localSheetId="1" hidden="1">#REF!</definedName>
    <definedName name="Z_D9FEE25B_41A3_11D2_860B_CAC74E393A92_.wvu.Rows" hidden="1">#REF!</definedName>
    <definedName name="Z_D9FEE31D_41A3_11D2_860B_CAC74E393A92_.wvu.PrintArea" hidden="1">#REF!</definedName>
    <definedName name="Z_D9FEE31F_41A3_11D2_860B_CAC74E393A92_.wvu.PrintArea" hidden="1">#REF!</definedName>
    <definedName name="Z_D9FEE50F_41A3_11D2_860B_CAC74E393A92_.wvu.Cols" hidden="1">#REF!,#REF!,#REF!</definedName>
    <definedName name="Z_D9FEE50F_41A3_11D2_860B_CAC74E393A92_.wvu.PrintArea" hidden="1">#REF!</definedName>
    <definedName name="Z_D9FEE50F_41A3_11D2_860B_CAC74E393A92_.wvu.PrintTitles" hidden="1">#REF!,#REF!</definedName>
    <definedName name="Z_D9FEE50F_41A3_11D2_860B_CAC74E393A92_.wvu.Rows" hidden="1">#REF!</definedName>
    <definedName name="Z_D9FEE510_41A3_11D2_860B_CAC74E393A92_.wvu.Cols" hidden="1">#REF!,#REF!,#REF!</definedName>
    <definedName name="Z_D9FEE510_41A3_11D2_860B_CAC74E393A92_.wvu.PrintArea" hidden="1">#REF!</definedName>
    <definedName name="Z_D9FEE510_41A3_11D2_860B_CAC74E393A92_.wvu.PrintTitles" hidden="1">#REF!,#REF!</definedName>
    <definedName name="Z_D9FEE510_41A3_11D2_860B_CAC74E393A92_.wvu.Rows" hidden="1">#REF!,#REF!,#REF!,#REF!,#REF!,#REF!,#REF!,#REF!,#REF!,#REF!,#REF!,#REF!,#REF!</definedName>
    <definedName name="Z_D9FEE511_41A3_11D2_860B_CAC74E393A92_.wvu.Cols" hidden="1">#REF!,#REF!,#REF!</definedName>
    <definedName name="Z_D9FEE511_41A3_11D2_860B_CAC74E393A92_.wvu.PrintArea" hidden="1">#REF!</definedName>
    <definedName name="Z_D9FEE511_41A3_11D2_860B_CAC74E393A92_.wvu.PrintTitles" hidden="1">#REF!,#REF!</definedName>
    <definedName name="Z_D9FEE511_41A3_11D2_860B_CAC74E393A92_.wvu.Rows" hidden="1">#REF!</definedName>
    <definedName name="Z_D9FEE512_41A3_11D2_860B_CAC74E393A92_.wvu.Cols" hidden="1">#REF!,#REF!,#REF!</definedName>
    <definedName name="Z_D9FEE512_41A3_11D2_860B_CAC74E393A92_.wvu.PrintArea" hidden="1">#REF!</definedName>
    <definedName name="Z_D9FEE512_41A3_11D2_860B_CAC74E393A92_.wvu.PrintTitles" hidden="1">#REF!,#REF!</definedName>
    <definedName name="Z_D9FEE512_41A3_11D2_860B_CAC74E393A92_.wvu.Rows" hidden="1">#REF!,#REF!,#REF!,#REF!,#REF!,#REF!,#REF!,#REF!,#REF!,#REF!,#REF!,#REF!,#REF!,#REF!,#REF!,#REF!,#REF!,#REF!,#REF!</definedName>
    <definedName name="Z_D9FEE513_41A3_11D2_860B_CAC74E393A92_.wvu.Cols" hidden="1">#REF!,#REF!,#REF!</definedName>
    <definedName name="Z_D9FEE513_41A3_11D2_860B_CAC74E393A92_.wvu.PrintArea" hidden="1">#REF!</definedName>
    <definedName name="Z_D9FEE513_41A3_11D2_860B_CAC74E393A92_.wvu.PrintTitles" hidden="1">#REF!,#REF!</definedName>
    <definedName name="Z_D9FEE513_41A3_11D2_860B_CAC74E393A92_.wvu.Rows" hidden="1">#REF!</definedName>
    <definedName name="Z_D9FEE514_41A3_11D2_860B_CAC74E393A92_.wvu.Cols" hidden="1">#REF!,#REF!,#REF!</definedName>
    <definedName name="Z_D9FEE514_41A3_11D2_860B_CAC74E393A92_.wvu.PrintArea" hidden="1">#REF!</definedName>
    <definedName name="Z_D9FEE514_41A3_11D2_860B_CAC74E393A92_.wvu.PrintTitles" hidden="1">#REF!,#REF!</definedName>
    <definedName name="Z_D9FEE514_41A3_11D2_860B_CAC74E393A92_.wvu.Rows" hidden="1">#REF!,#REF!,#REF!,#REF!,#REF!,#REF!,#REF!,#REF!,#REF!,#REF!,#REF!,#REF!,#REF!</definedName>
    <definedName name="Z_D9FEE515_41A3_11D2_860B_CAC74E393A92_.wvu.Cols" hidden="1">#REF!,#REF!,#REF!</definedName>
    <definedName name="Z_D9FEE515_41A3_11D2_860B_CAC74E393A92_.wvu.PrintArea" hidden="1">#REF!</definedName>
    <definedName name="Z_D9FEE515_41A3_11D2_860B_CAC74E393A92_.wvu.PrintTitles" hidden="1">#REF!,#REF!</definedName>
    <definedName name="Z_D9FEE515_41A3_11D2_860B_CAC74E393A92_.wvu.Rows" hidden="1">#REF!</definedName>
    <definedName name="Z_D9FEE516_41A3_11D2_860B_CAC74E393A92_.wvu.Cols" hidden="1">#REF!,#REF!,#REF!</definedName>
    <definedName name="Z_D9FEE516_41A3_11D2_860B_CAC74E393A92_.wvu.PrintArea" hidden="1">#REF!</definedName>
    <definedName name="Z_D9FEE516_41A3_11D2_860B_CAC74E393A92_.wvu.PrintTitles" hidden="1">#REF!,#REF!</definedName>
    <definedName name="Z_D9FEE516_41A3_11D2_860B_CAC74E393A92_.wvu.Rows" hidden="1">#REF!,#REF!,#REF!,#REF!,#REF!,#REF!,#REF!,#REF!,#REF!,#REF!,#REF!,#REF!,#REF!,#REF!,#REF!,#REF!,#REF!,#REF!,#REF!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 i="3" l="1"/>
  <c r="AJ40" i="4"/>
  <c r="AJ45" i="4"/>
  <c r="AJ54" i="4" l="1"/>
  <c r="AJ43" i="4"/>
  <c r="AJ52" i="4"/>
  <c r="AJ42" i="4"/>
  <c r="AJ57" i="4"/>
  <c r="AJ46" i="4"/>
  <c r="AJ51" i="4"/>
  <c r="AJ49" i="4"/>
  <c r="AJ48" i="4"/>
  <c r="BG4" i="3" l="1"/>
  <c r="BG15" i="3"/>
  <c r="BG16" i="3"/>
  <c r="BG17" i="3"/>
  <c r="BG7" i="3"/>
  <c r="BG8" i="3"/>
  <c r="BG9" i="3"/>
  <c r="BG11" i="3"/>
  <c r="BG12" i="3"/>
  <c r="BG13" i="3"/>
  <c r="BG28" i="3"/>
  <c r="BG29" i="3"/>
  <c r="BG30" i="3"/>
  <c r="BG20" i="3"/>
  <c r="BG21" i="3"/>
  <c r="BG22" i="3"/>
  <c r="BG24" i="3"/>
  <c r="BG25" i="3"/>
  <c r="BG26" i="3"/>
  <c r="BG41" i="3"/>
  <c r="BG42" i="3"/>
  <c r="BG43" i="3"/>
  <c r="BG33" i="3"/>
  <c r="BG34" i="3"/>
  <c r="BG35" i="3"/>
  <c r="BG37" i="3"/>
  <c r="BG38" i="3"/>
  <c r="BG39" i="3"/>
  <c r="BG45" i="3"/>
  <c r="BG46" i="3"/>
  <c r="BG47" i="3"/>
  <c r="BG53" i="3"/>
  <c r="BG54" i="3"/>
  <c r="BG55" i="3"/>
  <c r="BG57" i="3"/>
  <c r="BG58" i="3"/>
  <c r="BG59" i="3"/>
  <c r="BG61" i="3"/>
  <c r="BG62" i="3"/>
  <c r="BG63" i="3"/>
  <c r="BG65" i="3"/>
  <c r="BG66" i="3"/>
  <c r="BG67" i="3"/>
  <c r="BG69" i="3"/>
  <c r="BG70" i="3"/>
  <c r="BG71" i="3"/>
  <c r="BG73" i="3"/>
  <c r="BG74" i="3"/>
  <c r="BG75" i="3"/>
  <c r="BG77" i="3"/>
  <c r="BG78" i="3"/>
  <c r="BG79" i="3"/>
  <c r="BG81" i="3"/>
  <c r="BG82" i="3"/>
  <c r="BG83" i="3"/>
  <c r="BG85" i="3"/>
  <c r="BG86" i="3"/>
  <c r="BG87" i="3"/>
  <c r="BG89" i="3"/>
  <c r="BG90" i="3"/>
  <c r="BG91" i="3"/>
  <c r="BH91" i="3" l="1"/>
  <c r="BH81" i="3"/>
  <c r="BH70" i="3"/>
  <c r="BH59" i="3"/>
  <c r="BH34" i="3"/>
  <c r="BH22" i="3"/>
  <c r="BH11" i="3"/>
  <c r="BH3" i="3"/>
  <c r="BH86" i="3"/>
  <c r="BH75" i="3"/>
  <c r="BH83" i="3"/>
  <c r="BH73" i="3"/>
  <c r="BH62" i="3"/>
  <c r="BH37" i="3"/>
  <c r="BH25" i="3"/>
  <c r="BH89" i="3"/>
  <c r="BH78" i="3"/>
  <c r="BH67" i="3"/>
  <c r="BH57" i="3"/>
  <c r="BH46" i="3"/>
  <c r="BH43" i="3"/>
  <c r="BH20" i="3"/>
  <c r="BH8" i="3"/>
  <c r="BH82" i="3"/>
  <c r="BH71" i="3"/>
  <c r="BH61" i="3"/>
  <c r="BH35" i="3"/>
  <c r="BH24" i="3"/>
  <c r="BH12" i="3"/>
  <c r="BH4" i="3"/>
  <c r="BH65" i="3"/>
  <c r="BH54" i="3"/>
  <c r="BH39" i="3"/>
  <c r="BH41" i="3"/>
  <c r="BH29" i="3"/>
  <c r="BH17" i="3"/>
  <c r="BH90" i="3"/>
  <c r="BH79" i="3"/>
  <c r="BH69" i="3"/>
  <c r="BH58" i="3"/>
  <c r="BH47" i="3"/>
  <c r="BH33" i="3"/>
  <c r="BH21" i="3"/>
  <c r="BH9" i="3"/>
  <c r="BH13" i="3"/>
  <c r="BH15" i="3"/>
  <c r="BH87" i="3"/>
  <c r="BH77" i="3"/>
  <c r="BH66" i="3"/>
  <c r="BH55" i="3"/>
  <c r="BH45" i="3"/>
  <c r="BH42" i="3"/>
  <c r="BH30" i="3"/>
  <c r="BH7" i="3"/>
  <c r="BH85" i="3"/>
  <c r="BH74" i="3"/>
  <c r="BH63" i="3"/>
  <c r="BH53" i="3"/>
  <c r="BH38" i="3"/>
  <c r="BH26" i="3"/>
  <c r="BH28" i="3"/>
  <c r="BH16" i="3"/>
  <c r="AI51" i="4" l="1"/>
  <c r="AH51" i="4"/>
  <c r="AG51" i="4"/>
  <c r="AF51" i="4"/>
  <c r="AE51" i="4"/>
  <c r="AD51" i="4"/>
  <c r="AC51" i="4"/>
  <c r="AB51" i="4"/>
  <c r="AA51" i="4"/>
  <c r="Z51" i="4"/>
  <c r="Y51" i="4"/>
  <c r="X51" i="4"/>
  <c r="W51" i="4"/>
  <c r="V51" i="4"/>
  <c r="U51" i="4"/>
  <c r="T51" i="4"/>
  <c r="S51" i="4"/>
  <c r="R51" i="4"/>
  <c r="Q51" i="4"/>
  <c r="O51" i="4"/>
  <c r="M51" i="4"/>
  <c r="K51" i="4"/>
  <c r="I51" i="4"/>
  <c r="G51" i="4"/>
  <c r="E51" i="4"/>
  <c r="J51" i="4" l="1"/>
  <c r="N51" i="4"/>
  <c r="F51" i="4"/>
  <c r="P51" i="4"/>
  <c r="H51" i="4"/>
  <c r="L51" i="4"/>
  <c r="V52" i="4"/>
  <c r="AD52" i="4"/>
  <c r="E52" i="4"/>
  <c r="M52" i="4"/>
  <c r="U52" i="4"/>
  <c r="AC52" i="4"/>
  <c r="X52" i="4"/>
  <c r="AF52" i="4"/>
  <c r="R52" i="4"/>
  <c r="Z52" i="4"/>
  <c r="AH52" i="4"/>
  <c r="I52" i="4"/>
  <c r="Q52" i="4"/>
  <c r="Y52" i="4"/>
  <c r="AG52" i="4"/>
  <c r="K52" i="4"/>
  <c r="S52" i="4"/>
  <c r="AA52" i="4"/>
  <c r="T52" i="4"/>
  <c r="AB52" i="4"/>
  <c r="G52" i="4"/>
  <c r="O52" i="4"/>
  <c r="W52" i="4"/>
  <c r="AE52" i="4"/>
  <c r="L52" i="4" l="1"/>
  <c r="P52" i="4"/>
  <c r="H52" i="4"/>
  <c r="J52" i="4"/>
  <c r="N52" i="4"/>
  <c r="AI52" i="4"/>
  <c r="F52" i="4"/>
  <c r="E40" i="4" l="1"/>
  <c r="F40" i="4"/>
  <c r="H40" i="4"/>
  <c r="J40" i="4"/>
  <c r="K40" i="4"/>
  <c r="L40" i="4"/>
  <c r="M40" i="4"/>
  <c r="N40" i="4"/>
  <c r="O40" i="4"/>
  <c r="P40" i="4"/>
  <c r="Q40" i="4"/>
  <c r="R40" i="4"/>
  <c r="S40" i="4"/>
  <c r="T40" i="4"/>
  <c r="U40" i="4"/>
  <c r="V40" i="4"/>
  <c r="X40" i="4"/>
  <c r="Y40" i="4"/>
  <c r="Z40" i="4"/>
  <c r="AA40" i="4"/>
  <c r="AB40" i="4"/>
  <c r="AC40" i="4"/>
  <c r="AD40" i="4"/>
  <c r="AE40" i="4"/>
  <c r="AF40" i="4"/>
  <c r="AG40" i="4"/>
  <c r="AH40" i="4"/>
  <c r="Q42" i="4"/>
  <c r="Q45" i="4"/>
  <c r="W45" i="4"/>
  <c r="Y45" i="4"/>
  <c r="G54" i="4"/>
  <c r="I54" i="4"/>
  <c r="M54" i="4"/>
  <c r="O54" i="4"/>
  <c r="Q54" i="4"/>
  <c r="R54" i="4"/>
  <c r="S54" i="4"/>
  <c r="T54" i="4"/>
  <c r="U54" i="4"/>
  <c r="V54" i="4"/>
  <c r="W54" i="4"/>
  <c r="X54" i="4"/>
  <c r="Y54" i="4"/>
  <c r="Z54" i="4"/>
  <c r="AA54" i="4"/>
  <c r="AB54" i="4"/>
  <c r="E57" i="4"/>
  <c r="G57" i="4"/>
  <c r="I57" i="4"/>
  <c r="K57" i="4"/>
  <c r="M57" i="4"/>
  <c r="O57" i="4"/>
  <c r="Q57" i="4"/>
  <c r="R57" i="4"/>
  <c r="S57" i="4"/>
  <c r="T57" i="4"/>
  <c r="U57" i="4"/>
  <c r="V57" i="4"/>
  <c r="W57" i="4"/>
  <c r="X57" i="4"/>
  <c r="Y57" i="4"/>
  <c r="Z57" i="4"/>
  <c r="AA57" i="4"/>
  <c r="AB57" i="4"/>
  <c r="AC57" i="4"/>
  <c r="AD57" i="4"/>
  <c r="AE57" i="4"/>
  <c r="AF57" i="4"/>
  <c r="AG57" i="4"/>
  <c r="AI57" i="4"/>
  <c r="AJ58" i="4" s="1"/>
  <c r="S48" i="4"/>
  <c r="M48" i="4"/>
  <c r="W40" i="4"/>
  <c r="I40" i="4"/>
  <c r="G40" i="4"/>
  <c r="R58" i="4" l="1"/>
  <c r="P54" i="4"/>
  <c r="N54" i="4"/>
  <c r="H54" i="4"/>
  <c r="K48" i="4"/>
  <c r="L48" i="4" s="1"/>
  <c r="K54" i="4"/>
  <c r="L54" i="4" s="1"/>
  <c r="E48" i="4"/>
  <c r="E54" i="4"/>
  <c r="F54" i="4" s="1"/>
  <c r="V49" i="4"/>
  <c r="M49" i="4"/>
  <c r="H42" i="4"/>
  <c r="AB49" i="4"/>
  <c r="U49" i="4"/>
  <c r="K49" i="4"/>
  <c r="W46" i="4"/>
  <c r="O46" i="4"/>
  <c r="G46" i="4"/>
  <c r="E49" i="4"/>
  <c r="AB43" i="4"/>
  <c r="T43" i="4"/>
  <c r="AA49" i="4"/>
  <c r="S49" i="4"/>
  <c r="Z43" i="4"/>
  <c r="R43" i="4"/>
  <c r="I49" i="4"/>
  <c r="AA46" i="4"/>
  <c r="S46" i="4"/>
  <c r="V46" i="4"/>
  <c r="Z46" i="4"/>
  <c r="R46" i="4"/>
  <c r="AA43" i="4"/>
  <c r="S43" i="4"/>
  <c r="K43" i="4"/>
  <c r="AB46" i="4"/>
  <c r="Q43" i="4"/>
  <c r="I43" i="4"/>
  <c r="V43" i="4"/>
  <c r="W43" i="4"/>
  <c r="O43" i="4"/>
  <c r="G43" i="4"/>
  <c r="Q46" i="4"/>
  <c r="I46" i="4"/>
  <c r="K46" i="4"/>
  <c r="X45" i="4"/>
  <c r="X46" i="4"/>
  <c r="T49" i="4"/>
  <c r="X49" i="4"/>
  <c r="U46" i="4"/>
  <c r="M46" i="4"/>
  <c r="E46" i="4"/>
  <c r="W49" i="4"/>
  <c r="O49" i="4"/>
  <c r="T46" i="4"/>
  <c r="Z49" i="4"/>
  <c r="R49" i="4"/>
  <c r="Q49" i="4"/>
  <c r="AC58" i="4"/>
  <c r="X43" i="4"/>
  <c r="U43" i="4"/>
  <c r="M43" i="4"/>
  <c r="E43" i="4"/>
  <c r="G49" i="4"/>
  <c r="Z58" i="4"/>
  <c r="V58" i="4"/>
  <c r="T58" i="4"/>
  <c r="L57" i="4"/>
  <c r="N57" i="4"/>
  <c r="U58" i="4"/>
  <c r="J45" i="4"/>
  <c r="AD58" i="4"/>
  <c r="W58" i="4"/>
  <c r="V42" i="4"/>
  <c r="P57" i="4"/>
  <c r="T45" i="4"/>
  <c r="AB45" i="4"/>
  <c r="Q48" i="4"/>
  <c r="Y48" i="4"/>
  <c r="H57" i="4"/>
  <c r="F57" i="4"/>
  <c r="AE58" i="4"/>
  <c r="P42" i="4"/>
  <c r="O42" i="4"/>
  <c r="W48" i="4"/>
  <c r="O48" i="4"/>
  <c r="P48" i="4" s="1"/>
  <c r="X58" i="4"/>
  <c r="AF58" i="4"/>
  <c r="T42" i="4"/>
  <c r="N42" i="4"/>
  <c r="M42" i="4"/>
  <c r="AH57" i="4"/>
  <c r="AH58" i="4" s="1"/>
  <c r="F42" i="4"/>
  <c r="E42" i="4"/>
  <c r="U42" i="4"/>
  <c r="G48" i="4"/>
  <c r="AI40" i="4"/>
  <c r="R45" i="4"/>
  <c r="Z45" i="4"/>
  <c r="I48" i="4"/>
  <c r="W42" i="4"/>
  <c r="G42" i="4"/>
  <c r="L45" i="4"/>
  <c r="K45" i="4"/>
  <c r="S45" i="4"/>
  <c r="AA45" i="4"/>
  <c r="X48" i="4"/>
  <c r="J57" i="4"/>
  <c r="Y58" i="4"/>
  <c r="AG58" i="4"/>
  <c r="F45" i="4"/>
  <c r="E45" i="4"/>
  <c r="N45" i="4"/>
  <c r="M45" i="4"/>
  <c r="U45" i="4"/>
  <c r="R48" i="4"/>
  <c r="Z48" i="4"/>
  <c r="S58" i="4"/>
  <c r="AA58" i="4"/>
  <c r="J42" i="4"/>
  <c r="I42" i="4"/>
  <c r="Y42" i="4"/>
  <c r="V45" i="4"/>
  <c r="R42" i="4"/>
  <c r="Z42" i="4"/>
  <c r="H45" i="4"/>
  <c r="G45" i="4"/>
  <c r="P45" i="4"/>
  <c r="O45" i="4"/>
  <c r="T48" i="4"/>
  <c r="L42" i="4"/>
  <c r="K42" i="4"/>
  <c r="S42" i="4"/>
  <c r="AA42" i="4"/>
  <c r="U48" i="4"/>
  <c r="I45" i="4"/>
  <c r="AA48" i="4"/>
  <c r="AB58" i="4"/>
  <c r="AB42" i="4"/>
  <c r="V48" i="4"/>
  <c r="X42" i="4"/>
  <c r="AB48" i="4"/>
  <c r="J48" i="4" l="1"/>
  <c r="F48" i="4"/>
  <c r="H48" i="4"/>
  <c r="N48" i="4"/>
  <c r="J54" i="4"/>
  <c r="N49" i="4"/>
  <c r="L49" i="4"/>
  <c r="J49" i="4"/>
  <c r="J46" i="4"/>
  <c r="P46" i="4"/>
  <c r="F46" i="4"/>
  <c r="N46" i="4"/>
  <c r="J43" i="4"/>
  <c r="P43" i="4"/>
  <c r="F49" i="4"/>
  <c r="H43" i="4"/>
  <c r="L46" i="4"/>
  <c r="H46" i="4"/>
  <c r="F43" i="4"/>
  <c r="N43" i="4"/>
  <c r="P49" i="4"/>
  <c r="Y46" i="4"/>
  <c r="H49" i="4"/>
  <c r="Y49" i="4"/>
  <c r="Y43" i="4"/>
  <c r="AI58" i="4"/>
  <c r="L43" i="4"/>
  <c r="AI54" i="4" l="1"/>
  <c r="AI45" i="4" l="1"/>
  <c r="AI42" i="4"/>
  <c r="AI48" i="4"/>
  <c r="AI43" i="4" l="1"/>
  <c r="AI49" i="4"/>
  <c r="AI46" i="4"/>
  <c r="AH54" i="4" l="1"/>
  <c r="AF54" i="4"/>
  <c r="AG54" i="4"/>
  <c r="AE54" i="4"/>
  <c r="AD54" i="4"/>
  <c r="AC54" i="4"/>
  <c r="AG49" i="4" l="1"/>
  <c r="AG48" i="4"/>
  <c r="AH48" i="4"/>
  <c r="AH42" i="4"/>
  <c r="AE49" i="4"/>
  <c r="AE48" i="4"/>
  <c r="AF46" i="4"/>
  <c r="AF45" i="4"/>
  <c r="AD43" i="4"/>
  <c r="AD42" i="4"/>
  <c r="AE42" i="4"/>
  <c r="AE43" i="4"/>
  <c r="AD45" i="4"/>
  <c r="AD46" i="4"/>
  <c r="AC42" i="4"/>
  <c r="AC43" i="4"/>
  <c r="AC49" i="4"/>
  <c r="AC48" i="4"/>
  <c r="AE45" i="4"/>
  <c r="AE46" i="4"/>
  <c r="AF49" i="4"/>
  <c r="AF48" i="4"/>
  <c r="AF42" i="4"/>
  <c r="AF43" i="4"/>
  <c r="AD49" i="4"/>
  <c r="AD48" i="4"/>
  <c r="AC45" i="4"/>
  <c r="AC46" i="4"/>
  <c r="AG46" i="4"/>
  <c r="AG45" i="4"/>
  <c r="AH45" i="4"/>
  <c r="AG42" i="4"/>
  <c r="AG43" i="4"/>
  <c r="AH49" i="4" l="1"/>
  <c r="AH43" i="4"/>
  <c r="AH46" i="4"/>
</calcChain>
</file>

<file path=xl/sharedStrings.xml><?xml version="1.0" encoding="utf-8"?>
<sst xmlns="http://schemas.openxmlformats.org/spreadsheetml/2006/main" count="2360" uniqueCount="117">
  <si>
    <t>Bezüger/-innen</t>
  </si>
  <si>
    <t>Vorsorgeeinrichtungen</t>
  </si>
  <si>
    <t>Institutions de prévoyance</t>
  </si>
  <si>
    <t>Altersrenten</t>
  </si>
  <si>
    <t>Rentensumme</t>
  </si>
  <si>
    <t>Invalidenrenten</t>
  </si>
  <si>
    <t>Kapitalleistungen</t>
  </si>
  <si>
    <t>Durchschnittliche Rente</t>
  </si>
  <si>
    <t>Waisen- und Kinderrenten</t>
  </si>
  <si>
    <t>in Fr.</t>
  </si>
  <si>
    <t>Rentes de vieillesse</t>
  </si>
  <si>
    <t>Bénéficiaires</t>
  </si>
  <si>
    <t>en francs</t>
  </si>
  <si>
    <t>Rentes d'invalidité</t>
  </si>
  <si>
    <t>Prestations en capital</t>
  </si>
  <si>
    <t>en millions de francs</t>
  </si>
  <si>
    <t>in Mio. Fr.</t>
  </si>
  <si>
    <t>Rentes d’orphelins</t>
  </si>
  <si>
    <t>Waisenrenten</t>
  </si>
  <si>
    <t>Witwen- und Witwerrenten</t>
  </si>
  <si>
    <t>…</t>
  </si>
  <si>
    <t>Rente moyenne</t>
  </si>
  <si>
    <t>Somme des rentes</t>
  </si>
  <si>
    <t>Leistungssumme</t>
  </si>
  <si>
    <t>Durchschnittsrente</t>
  </si>
  <si>
    <t>Prestation moyenne</t>
  </si>
  <si>
    <t>Somme des prestations</t>
  </si>
  <si>
    <t>in Franken</t>
  </si>
  <si>
    <t>Taux de variations</t>
  </si>
  <si>
    <t>Veränderungsraten</t>
  </si>
  <si>
    <t>Durchschnittsleistung</t>
  </si>
  <si>
    <t>Rentes de survivants (orphelins inclus)</t>
  </si>
  <si>
    <t>Hinterlassenenrenten (inkl. Waisen)</t>
  </si>
  <si>
    <r>
      <t>Rentes pour enfants de personnes pensionnées</t>
    </r>
    <r>
      <rPr>
        <b/>
        <vertAlign val="superscript"/>
        <sz val="10"/>
        <rFont val="Arial"/>
        <family val="2"/>
      </rPr>
      <t>1</t>
    </r>
  </si>
  <si>
    <r>
      <t>Pensionierten-Kinderrenten</t>
    </r>
    <r>
      <rPr>
        <b/>
        <vertAlign val="superscript"/>
        <sz val="10"/>
        <rFont val="Arial"/>
        <family val="2"/>
      </rPr>
      <t>1</t>
    </r>
  </si>
  <si>
    <t>Kapitalleistungen bei Invalidität</t>
  </si>
  <si>
    <t>Prestations en capital en cas d’invalidité</t>
  </si>
  <si>
    <t>Prestations en capital à la retraite</t>
  </si>
  <si>
    <t>Prestations en capital en cas de décès</t>
  </si>
  <si>
    <t>Kapitalleistungen bei Tod</t>
  </si>
  <si>
    <t>Kapitalleistungen bei Pensionierung</t>
  </si>
  <si>
    <t>Rentes de veuve et de veuf</t>
  </si>
  <si>
    <t>Rentes pour enfant et orphelin</t>
  </si>
  <si>
    <t>Beziehende</t>
  </si>
  <si>
    <t>Bezügerinnen</t>
  </si>
  <si>
    <t>Bezüger</t>
  </si>
  <si>
    <t>Frauen</t>
  </si>
  <si>
    <t>Männer</t>
  </si>
  <si>
    <t>Femmes</t>
  </si>
  <si>
    <t>Hommes</t>
  </si>
  <si>
    <t>Witwenrenten</t>
  </si>
  <si>
    <t>Rentes de veuve</t>
  </si>
  <si>
    <t>Rentes de veuf</t>
  </si>
  <si>
    <t>Witwerrenten</t>
  </si>
  <si>
    <t>Alle</t>
  </si>
  <si>
    <t>Tous</t>
  </si>
  <si>
    <r>
      <t>Versicherte</t>
    </r>
    <r>
      <rPr>
        <b/>
        <vertAlign val="superscript"/>
        <sz val="10"/>
        <rFont val="Arial"/>
        <family val="2"/>
      </rPr>
      <t>1</t>
    </r>
  </si>
  <si>
    <r>
      <t>Assurés</t>
    </r>
    <r>
      <rPr>
        <b/>
        <vertAlign val="superscript"/>
        <sz val="10"/>
        <rFont val="Arial"/>
        <family val="2"/>
      </rPr>
      <t>1</t>
    </r>
  </si>
  <si>
    <r>
      <t>Vorsorgeeinrichtungen</t>
    </r>
    <r>
      <rPr>
        <b/>
        <vertAlign val="superscript"/>
        <sz val="10"/>
        <rFont val="Arial"/>
        <family val="2"/>
      </rPr>
      <t>2</t>
    </r>
  </si>
  <si>
    <r>
      <t>Institutions de prévoyance</t>
    </r>
    <r>
      <rPr>
        <b/>
        <vertAlign val="superscript"/>
        <sz val="10"/>
        <rFont val="Arial"/>
        <family val="2"/>
      </rPr>
      <t>2</t>
    </r>
  </si>
  <si>
    <r>
      <t>Invaliden-Kinderrenten</t>
    </r>
    <r>
      <rPr>
        <b/>
        <vertAlign val="superscript"/>
        <sz val="10"/>
        <rFont val="Arial"/>
        <family val="2"/>
      </rPr>
      <t>3</t>
    </r>
  </si>
  <si>
    <r>
      <t>Andere Renten</t>
    </r>
    <r>
      <rPr>
        <b/>
        <vertAlign val="superscript"/>
        <sz val="10"/>
        <rFont val="Arial"/>
        <family val="2"/>
      </rPr>
      <t>4</t>
    </r>
  </si>
  <si>
    <r>
      <t>Total</t>
    </r>
    <r>
      <rPr>
        <b/>
        <vertAlign val="superscript"/>
        <sz val="10"/>
        <rFont val="Arial"/>
        <family val="2"/>
      </rPr>
      <t>5,6</t>
    </r>
  </si>
  <si>
    <r>
      <t>Rentes pour enfants d’invalides</t>
    </r>
    <r>
      <rPr>
        <b/>
        <vertAlign val="superscript"/>
        <sz val="10"/>
        <rFont val="Arial"/>
        <family val="2"/>
      </rPr>
      <t>3</t>
    </r>
  </si>
  <si>
    <r>
      <t>Autres rentes</t>
    </r>
    <r>
      <rPr>
        <b/>
        <vertAlign val="superscript"/>
        <sz val="10"/>
        <rFont val="Arial"/>
        <family val="2"/>
      </rPr>
      <t>4</t>
    </r>
  </si>
  <si>
    <r>
      <t>1970</t>
    </r>
    <r>
      <rPr>
        <vertAlign val="superscript"/>
        <sz val="10"/>
        <rFont val="Arial"/>
        <family val="2"/>
      </rPr>
      <t>7</t>
    </r>
  </si>
  <si>
    <r>
      <t>1980</t>
    </r>
    <r>
      <rPr>
        <vertAlign val="superscript"/>
        <sz val="10"/>
        <rFont val="Arial"/>
        <family val="2"/>
      </rPr>
      <t>7</t>
    </r>
  </si>
  <si>
    <r>
      <t>1985</t>
    </r>
    <r>
      <rPr>
        <vertAlign val="superscript"/>
        <sz val="10"/>
        <rFont val="Arial"/>
        <family val="2"/>
      </rPr>
      <t>8</t>
    </r>
  </si>
  <si>
    <r>
      <t>1986</t>
    </r>
    <r>
      <rPr>
        <vertAlign val="superscript"/>
        <sz val="10"/>
        <rFont val="Arial"/>
        <family val="2"/>
      </rPr>
      <t>8</t>
    </r>
  </si>
  <si>
    <r>
      <t>1987</t>
    </r>
    <r>
      <rPr>
        <vertAlign val="superscript"/>
        <sz val="10"/>
        <rFont val="Arial"/>
        <family val="2"/>
      </rPr>
      <t>7</t>
    </r>
  </si>
  <si>
    <r>
      <t>1988</t>
    </r>
    <r>
      <rPr>
        <vertAlign val="superscript"/>
        <sz val="10"/>
        <rFont val="Arial"/>
        <family val="2"/>
      </rPr>
      <t>8</t>
    </r>
  </si>
  <si>
    <r>
      <t>1989</t>
    </r>
    <r>
      <rPr>
        <vertAlign val="superscript"/>
        <sz val="10"/>
        <rFont val="Arial"/>
        <family val="2"/>
      </rPr>
      <t>7</t>
    </r>
  </si>
  <si>
    <r>
      <t>1990</t>
    </r>
    <r>
      <rPr>
        <vertAlign val="superscript"/>
        <sz val="10"/>
        <rFont val="Arial"/>
        <family val="2"/>
      </rPr>
      <t>7</t>
    </r>
  </si>
  <si>
    <r>
      <t>1991</t>
    </r>
    <r>
      <rPr>
        <vertAlign val="superscript"/>
        <sz val="10"/>
        <rFont val="Arial"/>
        <family val="2"/>
      </rPr>
      <t>8</t>
    </r>
  </si>
  <si>
    <r>
      <t>1992</t>
    </r>
    <r>
      <rPr>
        <vertAlign val="superscript"/>
        <sz val="10"/>
        <rFont val="Arial"/>
        <family val="2"/>
      </rPr>
      <t>7</t>
    </r>
  </si>
  <si>
    <r>
      <t>1993</t>
    </r>
    <r>
      <rPr>
        <vertAlign val="superscript"/>
        <sz val="10"/>
        <rFont val="Arial"/>
        <family val="2"/>
      </rPr>
      <t>8</t>
    </r>
  </si>
  <si>
    <r>
      <t>1994</t>
    </r>
    <r>
      <rPr>
        <vertAlign val="superscript"/>
        <sz val="10"/>
        <rFont val="Arial"/>
        <family val="2"/>
      </rPr>
      <t>7</t>
    </r>
  </si>
  <si>
    <r>
      <t>1995</t>
    </r>
    <r>
      <rPr>
        <vertAlign val="superscript"/>
        <sz val="10"/>
        <rFont val="Arial"/>
        <family val="2"/>
      </rPr>
      <t>8</t>
    </r>
  </si>
  <si>
    <r>
      <t>1996</t>
    </r>
    <r>
      <rPr>
        <vertAlign val="superscript"/>
        <sz val="10"/>
        <rFont val="Arial"/>
        <family val="2"/>
      </rPr>
      <t>7</t>
    </r>
  </si>
  <si>
    <r>
      <t>1997</t>
    </r>
    <r>
      <rPr>
        <vertAlign val="superscript"/>
        <sz val="10"/>
        <rFont val="Arial"/>
        <family val="2"/>
      </rPr>
      <t>8</t>
    </r>
  </si>
  <si>
    <r>
      <t>1998</t>
    </r>
    <r>
      <rPr>
        <vertAlign val="superscript"/>
        <sz val="10"/>
        <rFont val="Arial"/>
        <family val="2"/>
      </rPr>
      <t>7</t>
    </r>
  </si>
  <si>
    <r>
      <t>1999</t>
    </r>
    <r>
      <rPr>
        <vertAlign val="superscript"/>
        <sz val="10"/>
        <rFont val="Arial"/>
        <family val="2"/>
      </rPr>
      <t>8</t>
    </r>
  </si>
  <si>
    <r>
      <t>2000</t>
    </r>
    <r>
      <rPr>
        <vertAlign val="superscript"/>
        <sz val="10"/>
        <rFont val="Arial"/>
        <family val="2"/>
      </rPr>
      <t>7</t>
    </r>
  </si>
  <si>
    <r>
      <t>2001</t>
    </r>
    <r>
      <rPr>
        <vertAlign val="superscript"/>
        <sz val="10"/>
        <rFont val="Arial"/>
        <family val="2"/>
      </rPr>
      <t>8</t>
    </r>
  </si>
  <si>
    <r>
      <t>2002</t>
    </r>
    <r>
      <rPr>
        <vertAlign val="superscript"/>
        <sz val="10"/>
        <rFont val="Arial"/>
        <family val="2"/>
      </rPr>
      <t>7</t>
    </r>
  </si>
  <si>
    <r>
      <t>2003</t>
    </r>
    <r>
      <rPr>
        <vertAlign val="superscript"/>
        <sz val="10"/>
        <rFont val="Arial"/>
        <family val="2"/>
      </rPr>
      <t>7</t>
    </r>
  </si>
  <si>
    <r>
      <t>2004</t>
    </r>
    <r>
      <rPr>
        <vertAlign val="superscript"/>
        <sz val="10"/>
        <rFont val="Arial"/>
        <family val="2"/>
      </rPr>
      <t>9</t>
    </r>
  </si>
  <si>
    <r>
      <t>2005</t>
    </r>
    <r>
      <rPr>
        <vertAlign val="superscript"/>
        <sz val="10"/>
        <rFont val="Arial"/>
        <family val="2"/>
      </rPr>
      <t>9</t>
    </r>
  </si>
  <si>
    <r>
      <t>2006</t>
    </r>
    <r>
      <rPr>
        <vertAlign val="superscript"/>
        <sz val="10"/>
        <rFont val="Arial"/>
        <family val="2"/>
      </rPr>
      <t>9</t>
    </r>
  </si>
  <si>
    <r>
      <t>2007</t>
    </r>
    <r>
      <rPr>
        <vertAlign val="superscript"/>
        <sz val="10"/>
        <rFont val="Arial"/>
        <family val="2"/>
      </rPr>
      <t>9</t>
    </r>
  </si>
  <si>
    <r>
      <t>2008</t>
    </r>
    <r>
      <rPr>
        <vertAlign val="superscript"/>
        <sz val="10"/>
        <rFont val="Arial"/>
        <family val="2"/>
      </rPr>
      <t>9</t>
    </r>
  </si>
  <si>
    <r>
      <t>2009</t>
    </r>
    <r>
      <rPr>
        <vertAlign val="superscript"/>
        <sz val="10"/>
        <rFont val="Arial"/>
        <family val="2"/>
      </rPr>
      <t>9</t>
    </r>
  </si>
  <si>
    <r>
      <t>2010</t>
    </r>
    <r>
      <rPr>
        <vertAlign val="superscript"/>
        <sz val="10"/>
        <rFont val="Arial"/>
        <family val="2"/>
      </rPr>
      <t>9</t>
    </r>
  </si>
  <si>
    <r>
      <t>2011</t>
    </r>
    <r>
      <rPr>
        <vertAlign val="superscript"/>
        <sz val="10"/>
        <rFont val="Arial"/>
        <family val="2"/>
      </rPr>
      <t>9</t>
    </r>
  </si>
  <si>
    <r>
      <t>2012</t>
    </r>
    <r>
      <rPr>
        <vertAlign val="superscript"/>
        <sz val="10"/>
        <rFont val="Arial"/>
        <family val="2"/>
      </rPr>
      <t>9</t>
    </r>
  </si>
  <si>
    <r>
      <t>2013</t>
    </r>
    <r>
      <rPr>
        <vertAlign val="superscript"/>
        <sz val="10"/>
        <rFont val="Arial"/>
        <family val="2"/>
      </rPr>
      <t>9</t>
    </r>
  </si>
  <si>
    <r>
      <t>2014</t>
    </r>
    <r>
      <rPr>
        <vertAlign val="superscript"/>
        <sz val="10"/>
        <rFont val="Arial"/>
        <family val="2"/>
      </rPr>
      <t>9</t>
    </r>
  </si>
  <si>
    <r>
      <t>2015</t>
    </r>
    <r>
      <rPr>
        <vertAlign val="superscript"/>
        <sz val="10"/>
        <rFont val="Arial"/>
        <family val="2"/>
      </rPr>
      <t>9</t>
    </r>
  </si>
  <si>
    <r>
      <t>2016</t>
    </r>
    <r>
      <rPr>
        <vertAlign val="superscript"/>
        <sz val="10"/>
        <rFont val="Arial"/>
        <family val="2"/>
      </rPr>
      <t>9</t>
    </r>
  </si>
  <si>
    <r>
      <t>2017</t>
    </r>
    <r>
      <rPr>
        <vertAlign val="superscript"/>
        <sz val="10"/>
        <rFont val="Arial"/>
        <family val="2"/>
      </rPr>
      <t>9</t>
    </r>
  </si>
  <si>
    <r>
      <t>2018</t>
    </r>
    <r>
      <rPr>
        <vertAlign val="superscript"/>
        <sz val="10"/>
        <rFont val="Arial"/>
        <family val="2"/>
      </rPr>
      <t>9</t>
    </r>
  </si>
  <si>
    <r>
      <t>2019</t>
    </r>
    <r>
      <rPr>
        <vertAlign val="superscript"/>
        <sz val="10"/>
        <rFont val="Arial"/>
        <family val="2"/>
      </rPr>
      <t>9</t>
    </r>
  </si>
  <si>
    <r>
      <t>2020</t>
    </r>
    <r>
      <rPr>
        <vertAlign val="superscript"/>
        <sz val="10"/>
        <rFont val="Arial"/>
        <family val="2"/>
      </rPr>
      <t>9</t>
    </r>
  </si>
  <si>
    <r>
      <t>2021</t>
    </r>
    <r>
      <rPr>
        <vertAlign val="superscript"/>
        <sz val="10"/>
        <rFont val="Arial"/>
        <family val="2"/>
      </rPr>
      <t>9</t>
    </r>
  </si>
  <si>
    <r>
      <t>2022</t>
    </r>
    <r>
      <rPr>
        <vertAlign val="superscript"/>
        <sz val="10"/>
        <rFont val="Arial"/>
        <family val="2"/>
      </rPr>
      <t>9</t>
    </r>
  </si>
  <si>
    <r>
      <t>2023</t>
    </r>
    <r>
      <rPr>
        <vertAlign val="superscript"/>
        <sz val="10"/>
        <rFont val="Arial"/>
        <family val="2"/>
      </rPr>
      <t>9</t>
    </r>
  </si>
  <si>
    <r>
      <t xml:space="preserve">Ungerade Jahre 1993-2003: die </t>
    </r>
    <r>
      <rPr>
        <sz val="9"/>
        <rFont val="Helv"/>
      </rPr>
      <t>grau geschriebenen Werte sind linear interpoliert.</t>
    </r>
  </si>
  <si>
    <t>PP 3.1
Nombre de bénéficiaires</t>
  </si>
  <si>
    <t>PP 3.1
Beziehende</t>
  </si>
  <si>
    <t>PP 3.2
Rentes moyennes par année en francs</t>
  </si>
  <si>
    <t>BV 3.2
Mittlere Jahresrente, in Franken</t>
  </si>
  <si>
    <t>PP 3.3
Assurés, bénéficiaires et rentes moyennes</t>
  </si>
  <si>
    <t>BV 3.3
Versicherte, Beziehende und Durchschnittsrenten</t>
  </si>
  <si>
    <t>TV 2022/2023</t>
  </si>
  <si>
    <t>Ø TV 2013–2023</t>
  </si>
  <si>
    <t>VR 2022/2023</t>
  </si>
  <si>
    <t>Ø VR 2013–2023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</si>
</sst>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43" formatCode="_ * #,##0.00_ ;_ * \-#,##0.00_ ;_ * &quot;-&quot;??_ ;_ @_ "/>
    <numFmt numFmtId="164" formatCode="0.0%"/>
    <numFmt numFmtId="165" formatCode="_ * #,##0_ ;_ * \-#,##0_ ;_ * &quot;-&quot;??_ ;_ @_ "/>
  </numFmts>
  <fonts count="29">
    <font>
      <sz val="9"/>
      <name val="Helv"/>
    </font>
    <font>
      <b/>
      <sz val="14"/>
      <name val="Arial"/>
      <family val="2"/>
    </font>
    <font>
      <sz val="10"/>
      <name val="Arial"/>
      <family val="2"/>
    </font>
    <font>
      <sz val="10"/>
      <name val="Helv"/>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Arial"/>
      <family val="2"/>
    </font>
    <font>
      <b/>
      <vertAlign val="superscript"/>
      <sz val="10"/>
      <name val="Arial"/>
      <family val="2"/>
    </font>
    <font>
      <vertAlign val="superscript"/>
      <sz val="10"/>
      <name val="Arial"/>
      <family val="2"/>
    </font>
    <font>
      <sz val="9"/>
      <name val="Helv"/>
    </font>
    <font>
      <b/>
      <sz val="9"/>
      <name val="Helv"/>
    </font>
    <font>
      <sz val="8"/>
      <name val="Helv"/>
    </font>
    <font>
      <sz val="10"/>
      <name val="Geneva"/>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s>
  <cellStyleXfs count="46">
    <xf numFmtId="0" fontId="0"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4" applyNumberFormat="0" applyAlignment="0" applyProtection="0"/>
    <xf numFmtId="0" fontId="9" fillId="21" borderId="5"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7" borderId="4" applyNumberFormat="0" applyAlignment="0" applyProtection="0"/>
    <xf numFmtId="0" fontId="16" fillId="0" borderId="9" applyNumberFormat="0" applyFill="0" applyAlignment="0" applyProtection="0"/>
    <xf numFmtId="0" fontId="17" fillId="0" borderId="0"/>
    <xf numFmtId="0" fontId="2" fillId="22" borderId="10" applyNumberFormat="0" applyFont="0" applyAlignment="0" applyProtection="0"/>
    <xf numFmtId="0" fontId="18" fillId="20" borderId="11" applyNumberFormat="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0" applyNumberFormat="0" applyFill="0" applyBorder="0" applyAlignment="0" applyProtection="0"/>
    <xf numFmtId="9" fontId="25" fillId="0" borderId="0" applyFont="0" applyFill="0" applyBorder="0" applyAlignment="0" applyProtection="0"/>
    <xf numFmtId="43" fontId="25" fillId="0" borderId="0" applyFont="0" applyFill="0" applyBorder="0" applyAlignment="0" applyProtection="0"/>
    <xf numFmtId="0" fontId="28" fillId="0" borderId="0"/>
  </cellStyleXfs>
  <cellXfs count="84">
    <xf numFmtId="0" fontId="0" fillId="0" borderId="0" xfId="0"/>
    <xf numFmtId="164" fontId="2" fillId="0" borderId="0" xfId="43" applyNumberFormat="1" applyFont="1" applyFill="1" applyBorder="1"/>
    <xf numFmtId="164" fontId="2" fillId="0" borderId="16" xfId="43" applyNumberFormat="1" applyFont="1" applyFill="1" applyBorder="1"/>
    <xf numFmtId="165" fontId="2" fillId="0" borderId="0" xfId="44" applyNumberFormat="1" applyFont="1" applyFill="1" applyBorder="1" applyAlignment="1">
      <alignment horizontal="right"/>
    </xf>
    <xf numFmtId="0" fontId="1" fillId="0" borderId="0" xfId="45" applyFont="1" applyAlignment="1">
      <alignment horizontal="left" vertical="top" wrapText="1"/>
    </xf>
    <xf numFmtId="49" fontId="2" fillId="0" borderId="0" xfId="0" applyNumberFormat="1" applyFont="1" applyAlignment="1">
      <alignment horizontal="left"/>
    </xf>
    <xf numFmtId="49" fontId="22" fillId="0" borderId="0" xfId="1" applyNumberFormat="1" applyFont="1" applyAlignment="1">
      <alignment horizontal="left" vertical="top" wrapText="1"/>
    </xf>
    <xf numFmtId="49" fontId="1" fillId="0" borderId="0" xfId="1" applyNumberFormat="1" applyFont="1" applyAlignment="1">
      <alignment horizontal="left" vertical="top"/>
    </xf>
    <xf numFmtId="0" fontId="2" fillId="0" borderId="1" xfId="0" applyFont="1" applyBorder="1" applyAlignment="1">
      <alignment horizontal="right"/>
    </xf>
    <xf numFmtId="0" fontId="2" fillId="0" borderId="0" xfId="0" applyFont="1" applyAlignment="1">
      <alignment horizontal="right"/>
    </xf>
    <xf numFmtId="3" fontId="2" fillId="0" borderId="20" xfId="0" applyNumberFormat="1" applyFont="1" applyBorder="1"/>
    <xf numFmtId="3" fontId="2" fillId="0" borderId="0" xfId="0" applyNumberFormat="1" applyFont="1"/>
    <xf numFmtId="49" fontId="4" fillId="0" borderId="14" xfId="0" applyNumberFormat="1" applyFont="1" applyBorder="1" applyAlignment="1">
      <alignment horizontal="left" wrapText="1"/>
    </xf>
    <xf numFmtId="49" fontId="4" fillId="0" borderId="3" xfId="0" applyNumberFormat="1" applyFont="1" applyBorder="1" applyAlignment="1">
      <alignment horizontal="left" wrapText="1"/>
    </xf>
    <xf numFmtId="0" fontId="2" fillId="0" borderId="0" xfId="0" applyFont="1"/>
    <xf numFmtId="49" fontId="2" fillId="0" borderId="14" xfId="1" applyNumberFormat="1" applyFont="1" applyBorder="1" applyAlignment="1">
      <alignment horizontal="left" vertical="top" wrapText="1"/>
    </xf>
    <xf numFmtId="49" fontId="2" fillId="0" borderId="3" xfId="1" applyNumberFormat="1" applyFont="1" applyBorder="1" applyAlignment="1">
      <alignment horizontal="left" vertical="top" wrapText="1"/>
    </xf>
    <xf numFmtId="49" fontId="2" fillId="0" borderId="22" xfId="1" applyNumberFormat="1" applyFont="1" applyBorder="1" applyAlignment="1">
      <alignment horizontal="left" vertical="top" wrapText="1"/>
    </xf>
    <xf numFmtId="49" fontId="2" fillId="0" borderId="23" xfId="1" applyNumberFormat="1" applyFont="1" applyBorder="1" applyAlignment="1">
      <alignment horizontal="left" vertical="top"/>
    </xf>
    <xf numFmtId="3" fontId="2" fillId="0" borderId="24" xfId="0" applyNumberFormat="1" applyFont="1" applyBorder="1" applyAlignment="1">
      <alignment horizontal="right"/>
    </xf>
    <xf numFmtId="3" fontId="2" fillId="0" borderId="0" xfId="0" applyNumberFormat="1" applyFont="1" applyAlignment="1">
      <alignment horizontal="right"/>
    </xf>
    <xf numFmtId="49" fontId="4" fillId="0" borderId="13" xfId="0" applyNumberFormat="1" applyFont="1" applyBorder="1" applyAlignment="1">
      <alignment horizontal="left" wrapText="1"/>
    </xf>
    <xf numFmtId="49" fontId="4" fillId="0" borderId="14" xfId="1" applyNumberFormat="1" applyFont="1" applyBorder="1" applyAlignment="1">
      <alignment horizontal="left" vertical="top" wrapText="1"/>
    </xf>
    <xf numFmtId="49" fontId="4" fillId="0" borderId="3" xfId="1" applyNumberFormat="1" applyFont="1" applyBorder="1" applyAlignment="1">
      <alignment horizontal="left" vertical="top" wrapText="1"/>
    </xf>
    <xf numFmtId="1" fontId="2" fillId="0" borderId="0" xfId="0" applyNumberFormat="1" applyFont="1"/>
    <xf numFmtId="49" fontId="2" fillId="0" borderId="15" xfId="1" applyNumberFormat="1" applyFont="1" applyBorder="1" applyAlignment="1">
      <alignment horizontal="left" vertical="top" wrapText="1"/>
    </xf>
    <xf numFmtId="49" fontId="2" fillId="0" borderId="17" xfId="1" applyNumberFormat="1" applyFont="1" applyBorder="1" applyAlignment="1">
      <alignment horizontal="left" vertical="top" wrapText="1"/>
    </xf>
    <xf numFmtId="0" fontId="0" fillId="0" borderId="16" xfId="0" applyBorder="1"/>
    <xf numFmtId="3" fontId="0" fillId="0" borderId="0" xfId="0" applyNumberFormat="1"/>
    <xf numFmtId="0" fontId="2" fillId="0" borderId="1" xfId="0" applyFont="1" applyBorder="1" applyAlignment="1">
      <alignment horizontal="right" wrapText="1"/>
    </xf>
    <xf numFmtId="49" fontId="2" fillId="0" borderId="1" xfId="0" applyNumberFormat="1" applyFont="1" applyBorder="1" applyAlignment="1">
      <alignment horizontal="right"/>
    </xf>
    <xf numFmtId="3" fontId="4" fillId="0" borderId="18" xfId="0" applyNumberFormat="1" applyFont="1" applyBorder="1" applyAlignment="1">
      <alignment horizontal="right"/>
    </xf>
    <xf numFmtId="3" fontId="2" fillId="0" borderId="18" xfId="0" applyNumberFormat="1" applyFont="1" applyBorder="1" applyAlignment="1">
      <alignment horizontal="right"/>
    </xf>
    <xf numFmtId="164" fontId="2" fillId="0" borderId="18" xfId="0" applyNumberFormat="1" applyFont="1" applyBorder="1" applyAlignment="1">
      <alignment horizontal="right"/>
    </xf>
    <xf numFmtId="164" fontId="2" fillId="0" borderId="21" xfId="0" applyNumberFormat="1" applyFont="1" applyBorder="1" applyAlignment="1">
      <alignment horizontal="right"/>
    </xf>
    <xf numFmtId="0" fontId="26" fillId="0" borderId="0" xfId="0" applyFont="1"/>
    <xf numFmtId="44" fontId="26" fillId="0" borderId="0" xfId="0" applyNumberFormat="1" applyFont="1"/>
    <xf numFmtId="3" fontId="4" fillId="0" borderId="20" xfId="0" applyNumberFormat="1" applyFont="1" applyBorder="1" applyAlignment="1">
      <alignment horizontal="right"/>
    </xf>
    <xf numFmtId="3" fontId="2" fillId="0" borderId="20" xfId="0" applyNumberFormat="1" applyFont="1" applyBorder="1" applyAlignment="1">
      <alignment horizontal="right"/>
    </xf>
    <xf numFmtId="164" fontId="2" fillId="0" borderId="20" xfId="0" applyNumberFormat="1" applyFont="1" applyBorder="1" applyAlignment="1">
      <alignment horizontal="right"/>
    </xf>
    <xf numFmtId="49" fontId="2" fillId="0" borderId="14" xfId="0" applyNumberFormat="1" applyFont="1" applyBorder="1" applyAlignment="1">
      <alignment horizontal="left" wrapText="1"/>
    </xf>
    <xf numFmtId="3" fontId="4" fillId="0" borderId="0" xfId="0" applyNumberFormat="1" applyFont="1" applyAlignment="1">
      <alignment horizontal="right"/>
    </xf>
    <xf numFmtId="164" fontId="4" fillId="0" borderId="0" xfId="0" applyNumberFormat="1" applyFont="1" applyAlignment="1">
      <alignment horizontal="right"/>
    </xf>
    <xf numFmtId="164" fontId="4" fillId="0" borderId="3" xfId="0" applyNumberFormat="1" applyFont="1" applyBorder="1" applyAlignment="1">
      <alignment horizontal="right"/>
    </xf>
    <xf numFmtId="164" fontId="2" fillId="0" borderId="0" xfId="0" applyNumberFormat="1" applyFont="1" applyAlignment="1">
      <alignment horizontal="right"/>
    </xf>
    <xf numFmtId="164" fontId="2" fillId="0" borderId="3" xfId="0" applyNumberFormat="1" applyFont="1" applyBorder="1" applyAlignment="1">
      <alignment horizontal="right"/>
    </xf>
    <xf numFmtId="49" fontId="2" fillId="0" borderId="3" xfId="1" applyNumberFormat="1" applyFont="1" applyBorder="1" applyAlignment="1">
      <alignment horizontal="left" vertical="top"/>
    </xf>
    <xf numFmtId="3" fontId="4" fillId="0" borderId="0" xfId="0" applyNumberFormat="1" applyFont="1"/>
    <xf numFmtId="164" fontId="2" fillId="0" borderId="24" xfId="0" applyNumberFormat="1" applyFont="1" applyBorder="1" applyAlignment="1">
      <alignment horizontal="right"/>
    </xf>
    <xf numFmtId="164" fontId="2" fillId="0" borderId="23" xfId="0" applyNumberFormat="1" applyFont="1" applyBorder="1" applyAlignment="1">
      <alignment horizontal="right"/>
    </xf>
    <xf numFmtId="49" fontId="4" fillId="0" borderId="13" xfId="0" applyNumberFormat="1" applyFont="1" applyBorder="1" applyAlignment="1">
      <alignment horizontal="left"/>
    </xf>
    <xf numFmtId="164" fontId="2" fillId="0" borderId="2" xfId="0" applyNumberFormat="1" applyFont="1" applyBorder="1" applyAlignment="1">
      <alignment horizontal="right"/>
    </xf>
    <xf numFmtId="49" fontId="4" fillId="0" borderId="13" xfId="1" applyNumberFormat="1" applyFont="1" applyBorder="1" applyAlignment="1">
      <alignment horizontal="left" vertical="top" wrapText="1"/>
    </xf>
    <xf numFmtId="49" fontId="4" fillId="0" borderId="2" xfId="1" applyNumberFormat="1" applyFont="1" applyBorder="1" applyAlignment="1">
      <alignment horizontal="left" vertical="top" wrapText="1"/>
    </xf>
    <xf numFmtId="49" fontId="2" fillId="0" borderId="17" xfId="1" applyNumberFormat="1" applyFont="1" applyBorder="1" applyAlignment="1">
      <alignment horizontal="left" vertical="top"/>
    </xf>
    <xf numFmtId="3" fontId="2" fillId="0" borderId="16" xfId="0" applyNumberFormat="1" applyFont="1" applyBorder="1" applyAlignment="1">
      <alignment horizontal="right"/>
    </xf>
    <xf numFmtId="164" fontId="2" fillId="0" borderId="16" xfId="0" applyNumberFormat="1" applyFont="1" applyBorder="1" applyAlignment="1">
      <alignment horizontal="right"/>
    </xf>
    <xf numFmtId="164" fontId="2" fillId="0" borderId="17" xfId="0" applyNumberFormat="1" applyFont="1" applyBorder="1" applyAlignment="1">
      <alignment horizontal="right"/>
    </xf>
    <xf numFmtId="3" fontId="2" fillId="0" borderId="27" xfId="0" applyNumberFormat="1" applyFont="1" applyBorder="1" applyAlignment="1">
      <alignment horizontal="right"/>
    </xf>
    <xf numFmtId="49" fontId="4" fillId="0" borderId="0" xfId="1" applyNumberFormat="1" applyFont="1" applyAlignment="1">
      <alignment horizontal="left" vertical="top" wrapText="1"/>
    </xf>
    <xf numFmtId="49" fontId="2" fillId="0" borderId="0" xfId="1" applyNumberFormat="1" applyFont="1" applyAlignment="1">
      <alignment horizontal="left" vertical="top" wrapText="1"/>
    </xf>
    <xf numFmtId="10" fontId="2" fillId="0" borderId="0" xfId="0" applyNumberFormat="1" applyFont="1" applyAlignment="1">
      <alignment horizontal="right"/>
    </xf>
    <xf numFmtId="165" fontId="2" fillId="0" borderId="0" xfId="0" applyNumberFormat="1" applyFont="1" applyAlignment="1">
      <alignment horizontal="right"/>
    </xf>
    <xf numFmtId="165" fontId="2" fillId="0" borderId="0" xfId="44" applyNumberFormat="1" applyFont="1" applyFill="1" applyAlignment="1">
      <alignment horizontal="right"/>
    </xf>
    <xf numFmtId="0" fontId="0" fillId="0" borderId="0" xfId="0" applyAlignment="1">
      <alignment horizontal="right"/>
    </xf>
    <xf numFmtId="0" fontId="0" fillId="0" borderId="2" xfId="0" applyBorder="1"/>
    <xf numFmtId="0" fontId="0" fillId="0" borderId="18" xfId="0" applyBorder="1" applyAlignment="1">
      <alignment horizontal="right"/>
    </xf>
    <xf numFmtId="0" fontId="0" fillId="0" borderId="18" xfId="0" applyBorder="1"/>
    <xf numFmtId="0" fontId="0" fillId="0" borderId="3" xfId="0" applyBorder="1"/>
    <xf numFmtId="0" fontId="1" fillId="0" borderId="0" xfId="0" applyFont="1" applyAlignment="1">
      <alignment horizontal="left" vertical="top" wrapText="1"/>
    </xf>
    <xf numFmtId="49" fontId="4" fillId="0" borderId="19" xfId="0" applyNumberFormat="1" applyFont="1" applyBorder="1" applyAlignment="1">
      <alignment horizontal="left" wrapText="1"/>
    </xf>
    <xf numFmtId="49" fontId="4" fillId="0" borderId="21" xfId="0" applyNumberFormat="1" applyFont="1" applyBorder="1" applyAlignment="1">
      <alignment horizontal="left" wrapText="1"/>
    </xf>
    <xf numFmtId="49" fontId="4" fillId="0" borderId="14" xfId="0" applyNumberFormat="1" applyFont="1" applyBorder="1" applyAlignment="1">
      <alignment horizontal="left" wrapText="1"/>
    </xf>
    <xf numFmtId="49" fontId="4" fillId="0" borderId="3" xfId="0" applyNumberFormat="1" applyFont="1" applyBorder="1" applyAlignment="1">
      <alignment horizontal="left" wrapText="1"/>
    </xf>
    <xf numFmtId="49" fontId="4" fillId="0" borderId="13" xfId="0" applyNumberFormat="1" applyFont="1" applyBorder="1" applyAlignment="1">
      <alignment horizontal="left" wrapText="1"/>
    </xf>
    <xf numFmtId="49" fontId="4" fillId="0" borderId="2" xfId="0" applyNumberFormat="1" applyFont="1" applyBorder="1" applyAlignment="1">
      <alignment horizontal="left" wrapText="1"/>
    </xf>
    <xf numFmtId="49" fontId="4" fillId="0" borderId="14" xfId="1" applyNumberFormat="1" applyFont="1" applyBorder="1" applyAlignment="1">
      <alignment horizontal="left" vertical="top" wrapText="1"/>
    </xf>
    <xf numFmtId="49" fontId="4" fillId="0" borderId="3" xfId="1" applyNumberFormat="1" applyFont="1" applyBorder="1" applyAlignment="1">
      <alignment horizontal="left" vertical="top" wrapText="1"/>
    </xf>
    <xf numFmtId="49" fontId="2" fillId="0" borderId="14" xfId="1" applyNumberFormat="1" applyFont="1" applyBorder="1" applyAlignment="1">
      <alignment horizontal="left" vertical="top" wrapText="1"/>
    </xf>
    <xf numFmtId="49" fontId="2" fillId="0" borderId="3" xfId="1" applyNumberFormat="1" applyFont="1" applyBorder="1" applyAlignment="1">
      <alignment horizontal="left" vertical="top" wrapText="1"/>
    </xf>
    <xf numFmtId="49" fontId="4" fillId="0" borderId="13" xfId="0" applyNumberFormat="1" applyFont="1" applyBorder="1" applyAlignment="1">
      <alignment horizontal="left" vertical="top"/>
    </xf>
    <xf numFmtId="49" fontId="4" fillId="0" borderId="2" xfId="0" applyNumberFormat="1" applyFont="1" applyBorder="1" applyAlignment="1">
      <alignment horizontal="left" vertical="top"/>
    </xf>
    <xf numFmtId="49" fontId="4" fillId="0" borderId="25" xfId="1" applyNumberFormat="1" applyFont="1" applyBorder="1" applyAlignment="1">
      <alignment horizontal="left" vertical="top" wrapText="1"/>
    </xf>
    <xf numFmtId="49" fontId="4" fillId="0" borderId="26" xfId="1" applyNumberFormat="1" applyFont="1" applyBorder="1" applyAlignment="1">
      <alignment horizontal="left" vertical="top" wrapText="1"/>
    </xf>
  </cellXfs>
  <cellStyles count="4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Explanatory Text" xfId="29" xr:uid="{00000000-0005-0000-0000-00001B000000}"/>
    <cellStyle name="Good" xfId="30" xr:uid="{00000000-0005-0000-0000-00001C000000}"/>
    <cellStyle name="Heading 1" xfId="31" xr:uid="{00000000-0005-0000-0000-00001D000000}"/>
    <cellStyle name="Heading 2" xfId="32" xr:uid="{00000000-0005-0000-0000-00001E000000}"/>
    <cellStyle name="Heading 3" xfId="33" xr:uid="{00000000-0005-0000-0000-00001F000000}"/>
    <cellStyle name="Heading 4" xfId="34" xr:uid="{00000000-0005-0000-0000-000020000000}"/>
    <cellStyle name="Input" xfId="35" xr:uid="{00000000-0005-0000-0000-000021000000}"/>
    <cellStyle name="Komma" xfId="44" builtinId="3"/>
    <cellStyle name="Linked Cell" xfId="36" xr:uid="{00000000-0005-0000-0000-000023000000}"/>
    <cellStyle name="Normal_FEUIL" xfId="37" xr:uid="{00000000-0005-0000-0000-000024000000}"/>
    <cellStyle name="Note" xfId="38" xr:uid="{00000000-0005-0000-0000-000025000000}"/>
    <cellStyle name="Output" xfId="39" xr:uid="{00000000-0005-0000-0000-000026000000}"/>
    <cellStyle name="Prozent" xfId="43" builtinId="5"/>
    <cellStyle name="Standard" xfId="0" builtinId="0"/>
    <cellStyle name="Standard_T 01.1 97Daten" xfId="45" xr:uid="{0E4AA78F-66CF-4FB6-A738-630FFCB0B849}"/>
    <cellStyle name="Standard_UV_AA_2_1" xfId="1" xr:uid="{00000000-0005-0000-0000-000029000000}"/>
    <cellStyle name="Title" xfId="40" xr:uid="{00000000-0005-0000-0000-00002A000000}"/>
    <cellStyle name="Total" xfId="41" xr:uid="{00000000-0005-0000-0000-00002B000000}"/>
    <cellStyle name="Warning Text" xfId="42"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25816052861763"/>
          <c:y val="5.1400554097404488E-2"/>
          <c:w val="0.57686543265728574"/>
          <c:h val="0.81024819884091681"/>
        </c:manualLayout>
      </c:layout>
      <c:lineChart>
        <c:grouping val="standard"/>
        <c:varyColors val="0"/>
        <c:ser>
          <c:idx val="0"/>
          <c:order val="0"/>
          <c:tx>
            <c:strRef>
              <c:f>'BV_PP_3.1_3.2'!$A$41:$C$41</c:f>
              <c:strCache>
                <c:ptCount val="3"/>
                <c:pt idx="0">
                  <c:v>Rentes de vieillesse</c:v>
                </c:pt>
                <c:pt idx="2">
                  <c:v>Altersrenten</c:v>
                </c:pt>
              </c:strCache>
            </c:strRef>
          </c:tx>
          <c:marker>
            <c:symbol val="none"/>
          </c:marker>
          <c:cat>
            <c:numRef>
              <c:f>'BV_PP_3.1_3.2'!$E$39:$AJ$39</c:f>
              <c:numCache>
                <c:formatCode>General</c:formatCode>
                <c:ptCount val="32"/>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numCache>
            </c:numRef>
          </c:cat>
          <c:val>
            <c:numRef>
              <c:f>'BV_PP_3.1_3.2'!$E$43:$AJ$43</c:f>
              <c:numCache>
                <c:formatCode>#,##0</c:formatCode>
                <c:ptCount val="32"/>
                <c:pt idx="0">
                  <c:v>20318.578403906187</c:v>
                </c:pt>
                <c:pt idx="1">
                  <c:v>21495.223986253397</c:v>
                </c:pt>
                <c:pt idx="2">
                  <c:v>22671.86956860061</c:v>
                </c:pt>
                <c:pt idx="3">
                  <c:v>23849.442395360522</c:v>
                </c:pt>
                <c:pt idx="4">
                  <c:v>25027.015222120433</c:v>
                </c:pt>
                <c:pt idx="5">
                  <c:v>26018.536879211351</c:v>
                </c:pt>
                <c:pt idx="6">
                  <c:v>27010.058536302269</c:v>
                </c:pt>
                <c:pt idx="7">
                  <c:v>27626.991115735138</c:v>
                </c:pt>
                <c:pt idx="8">
                  <c:v>28243.923695168007</c:v>
                </c:pt>
                <c:pt idx="9">
                  <c:v>28755.946444111818</c:v>
                </c:pt>
                <c:pt idx="10">
                  <c:v>29267.969193055633</c:v>
                </c:pt>
                <c:pt idx="11">
                  <c:v>29352.90788136427</c:v>
                </c:pt>
                <c:pt idx="12">
                  <c:v>29437.846569672911</c:v>
                </c:pt>
                <c:pt idx="13">
                  <c:v>30339.475398285191</c:v>
                </c:pt>
                <c:pt idx="14">
                  <c:v>30522.174207895026</c:v>
                </c:pt>
                <c:pt idx="15">
                  <c:v>30768.298586031244</c:v>
                </c:pt>
                <c:pt idx="16">
                  <c:v>30752.084470289745</c:v>
                </c:pt>
                <c:pt idx="17">
                  <c:v>30629.877071547999</c:v>
                </c:pt>
                <c:pt idx="18">
                  <c:v>30397.033621402468</c:v>
                </c:pt>
                <c:pt idx="19">
                  <c:v>30233.013284441444</c:v>
                </c:pt>
                <c:pt idx="20">
                  <c:v>30057.997342427312</c:v>
                </c:pt>
                <c:pt idx="21">
                  <c:v>29943.615185311697</c:v>
                </c:pt>
                <c:pt idx="22">
                  <c:v>29783.204247201858</c:v>
                </c:pt>
                <c:pt idx="23">
                  <c:v>29471.202735792125</c:v>
                </c:pt>
                <c:pt idx="24">
                  <c:v>29451.130706048643</c:v>
                </c:pt>
                <c:pt idx="25">
                  <c:v>29118.629404667536</c:v>
                </c:pt>
                <c:pt idx="26">
                  <c:v>28947.073084600415</c:v>
                </c:pt>
                <c:pt idx="27">
                  <c:v>28972.791372469619</c:v>
                </c:pt>
                <c:pt idx="28">
                  <c:v>28617.765389258948</c:v>
                </c:pt>
                <c:pt idx="29">
                  <c:v>28267.862604372433</c:v>
                </c:pt>
                <c:pt idx="30">
                  <c:v>28235.742061645306</c:v>
                </c:pt>
                <c:pt idx="31">
                  <c:v>27982.918554383159</c:v>
                </c:pt>
              </c:numCache>
            </c:numRef>
          </c:val>
          <c:smooth val="0"/>
          <c:extLst>
            <c:ext xmlns:c16="http://schemas.microsoft.com/office/drawing/2014/chart" uri="{C3380CC4-5D6E-409C-BE32-E72D297353CC}">
              <c16:uniqueId val="{00000000-4359-4987-A171-9F560BC021BB}"/>
            </c:ext>
          </c:extLst>
        </c:ser>
        <c:ser>
          <c:idx val="1"/>
          <c:order val="1"/>
          <c:tx>
            <c:strRef>
              <c:f>'BV_PP_3.1_3.2'!$A$44:$D$44</c:f>
              <c:strCache>
                <c:ptCount val="4"/>
                <c:pt idx="0">
                  <c:v>Rentes d'invalidité</c:v>
                </c:pt>
                <c:pt idx="2">
                  <c:v>Invalidenrenten</c:v>
                </c:pt>
              </c:strCache>
            </c:strRef>
          </c:tx>
          <c:marker>
            <c:symbol val="none"/>
          </c:marker>
          <c:cat>
            <c:numRef>
              <c:f>'BV_PP_3.1_3.2'!$E$39:$AJ$39</c:f>
              <c:numCache>
                <c:formatCode>General</c:formatCode>
                <c:ptCount val="32"/>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numCache>
            </c:numRef>
          </c:cat>
          <c:val>
            <c:numRef>
              <c:f>'BV_PP_3.1_3.2'!$E$46:$AJ$46</c:f>
              <c:numCache>
                <c:formatCode>#,##0</c:formatCode>
                <c:ptCount val="32"/>
                <c:pt idx="0">
                  <c:v>13515.520570325263</c:v>
                </c:pt>
                <c:pt idx="1">
                  <c:v>14050.947124071332</c:v>
                </c:pt>
                <c:pt idx="2">
                  <c:v>14586.373677817401</c:v>
                </c:pt>
                <c:pt idx="3">
                  <c:v>14940.988096047273</c:v>
                </c:pt>
                <c:pt idx="4">
                  <c:v>15295.602514277145</c:v>
                </c:pt>
                <c:pt idx="5">
                  <c:v>16027.568401513396</c:v>
                </c:pt>
                <c:pt idx="6">
                  <c:v>16759.534288749648</c:v>
                </c:pt>
                <c:pt idx="7">
                  <c:v>16540.424289461844</c:v>
                </c:pt>
                <c:pt idx="8">
                  <c:v>16321.314290174041</c:v>
                </c:pt>
                <c:pt idx="9">
                  <c:v>16604.667838005083</c:v>
                </c:pt>
                <c:pt idx="10">
                  <c:v>16888.021385836128</c:v>
                </c:pt>
                <c:pt idx="11">
                  <c:v>16772.637765748048</c:v>
                </c:pt>
                <c:pt idx="12">
                  <c:v>16657.254145659965</c:v>
                </c:pt>
                <c:pt idx="13">
                  <c:v>16759.767865577975</c:v>
                </c:pt>
                <c:pt idx="14">
                  <c:v>16677.41313314145</c:v>
                </c:pt>
                <c:pt idx="15">
                  <c:v>16899.234883375426</c:v>
                </c:pt>
                <c:pt idx="16">
                  <c:v>16758.339107564614</c:v>
                </c:pt>
                <c:pt idx="17">
                  <c:v>16677.060383136039</c:v>
                </c:pt>
                <c:pt idx="18">
                  <c:v>16425.058011609832</c:v>
                </c:pt>
                <c:pt idx="19">
                  <c:v>16417.431643950687</c:v>
                </c:pt>
                <c:pt idx="20">
                  <c:v>16431.193290125811</c:v>
                </c:pt>
                <c:pt idx="21">
                  <c:v>15914.68247942418</c:v>
                </c:pt>
                <c:pt idx="22">
                  <c:v>15959.178263750828</c:v>
                </c:pt>
                <c:pt idx="23">
                  <c:v>16468.062896624859</c:v>
                </c:pt>
                <c:pt idx="24">
                  <c:v>16585.004184100417</c:v>
                </c:pt>
                <c:pt idx="25">
                  <c:v>16794.672850979656</c:v>
                </c:pt>
                <c:pt idx="26">
                  <c:v>17012.459182426181</c:v>
                </c:pt>
                <c:pt idx="27">
                  <c:v>17105.22963133355</c:v>
                </c:pt>
                <c:pt idx="28">
                  <c:v>17273.418173699487</c:v>
                </c:pt>
                <c:pt idx="29">
                  <c:v>17324.562265938526</c:v>
                </c:pt>
                <c:pt idx="30">
                  <c:v>17593.954359210918</c:v>
                </c:pt>
                <c:pt idx="31">
                  <c:v>18006.604538456631</c:v>
                </c:pt>
              </c:numCache>
            </c:numRef>
          </c:val>
          <c:smooth val="0"/>
          <c:extLst>
            <c:ext xmlns:c16="http://schemas.microsoft.com/office/drawing/2014/chart" uri="{C3380CC4-5D6E-409C-BE32-E72D297353CC}">
              <c16:uniqueId val="{00000001-4359-4987-A171-9F560BC021BB}"/>
            </c:ext>
          </c:extLst>
        </c:ser>
        <c:ser>
          <c:idx val="2"/>
          <c:order val="2"/>
          <c:tx>
            <c:strRef>
              <c:f>'BV_PP_3.1_3.2'!$A$47:$D$47</c:f>
              <c:strCache>
                <c:ptCount val="4"/>
                <c:pt idx="0">
                  <c:v>Rentes de veuve et de veuf</c:v>
                </c:pt>
                <c:pt idx="2">
                  <c:v>Witwen- und Witwerrenten</c:v>
                </c:pt>
              </c:strCache>
            </c:strRef>
          </c:tx>
          <c:marker>
            <c:symbol val="none"/>
          </c:marker>
          <c:cat>
            <c:numRef>
              <c:f>'BV_PP_3.1_3.2'!$E$39:$AJ$39</c:f>
              <c:numCache>
                <c:formatCode>General</c:formatCode>
                <c:ptCount val="32"/>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numCache>
            </c:numRef>
          </c:cat>
          <c:val>
            <c:numRef>
              <c:f>'BV_PP_3.1_3.2'!$E$49:$AJ$49</c:f>
              <c:numCache>
                <c:formatCode>#,##0</c:formatCode>
                <c:ptCount val="32"/>
                <c:pt idx="0">
                  <c:v>11697.651289113304</c:v>
                </c:pt>
                <c:pt idx="1">
                  <c:v>12365.232409166481</c:v>
                </c:pt>
                <c:pt idx="2">
                  <c:v>13032.81352921966</c:v>
                </c:pt>
                <c:pt idx="3">
                  <c:v>13568.722122171377</c:v>
                </c:pt>
                <c:pt idx="4">
                  <c:v>14104.630715123096</c:v>
                </c:pt>
                <c:pt idx="5">
                  <c:v>14599.936414931908</c:v>
                </c:pt>
                <c:pt idx="6">
                  <c:v>15095.242114740722</c:v>
                </c:pt>
                <c:pt idx="7">
                  <c:v>15425.310268535086</c:v>
                </c:pt>
                <c:pt idx="8">
                  <c:v>15755.37842232945</c:v>
                </c:pt>
                <c:pt idx="9">
                  <c:v>16208.650893915494</c:v>
                </c:pt>
                <c:pt idx="10">
                  <c:v>16661.923365501538</c:v>
                </c:pt>
                <c:pt idx="11">
                  <c:v>16893.587073285998</c:v>
                </c:pt>
                <c:pt idx="12">
                  <c:v>17125.250781070456</c:v>
                </c:pt>
                <c:pt idx="13">
                  <c:v>17563.642030384883</c:v>
                </c:pt>
                <c:pt idx="14">
                  <c:v>17895.932668689496</c:v>
                </c:pt>
                <c:pt idx="15">
                  <c:v>18195.015132633078</c:v>
                </c:pt>
                <c:pt idx="16">
                  <c:v>18438.555749403382</c:v>
                </c:pt>
                <c:pt idx="17">
                  <c:v>18692.855829349024</c:v>
                </c:pt>
                <c:pt idx="18">
                  <c:v>18700.069369638659</c:v>
                </c:pt>
                <c:pt idx="19">
                  <c:v>18980.449022451121</c:v>
                </c:pt>
                <c:pt idx="20">
                  <c:v>19097.713599394534</c:v>
                </c:pt>
                <c:pt idx="21">
                  <c:v>19265.806318733434</c:v>
                </c:pt>
                <c:pt idx="22">
                  <c:v>19441.273717422311</c:v>
                </c:pt>
                <c:pt idx="23">
                  <c:v>19640.403466249114</c:v>
                </c:pt>
                <c:pt idx="24">
                  <c:v>19780.162968321172</c:v>
                </c:pt>
                <c:pt idx="25">
                  <c:v>19888.263500218916</c:v>
                </c:pt>
                <c:pt idx="26">
                  <c:v>20008.081823225821</c:v>
                </c:pt>
                <c:pt idx="27">
                  <c:v>20256.432184004534</c:v>
                </c:pt>
                <c:pt idx="28">
                  <c:v>20125.772101816983</c:v>
                </c:pt>
                <c:pt idx="29">
                  <c:v>20473.019511840917</c:v>
                </c:pt>
                <c:pt idx="30">
                  <c:v>20646.076674658958</c:v>
                </c:pt>
                <c:pt idx="31">
                  <c:v>20803.496288712566</c:v>
                </c:pt>
              </c:numCache>
            </c:numRef>
          </c:val>
          <c:smooth val="0"/>
          <c:extLst>
            <c:ext xmlns:c16="http://schemas.microsoft.com/office/drawing/2014/chart" uri="{C3380CC4-5D6E-409C-BE32-E72D297353CC}">
              <c16:uniqueId val="{00000002-4359-4987-A171-9F560BC021BB}"/>
            </c:ext>
          </c:extLst>
        </c:ser>
        <c:ser>
          <c:idx val="3"/>
          <c:order val="3"/>
          <c:tx>
            <c:strRef>
              <c:f>'BV_PP_3.1_3.2'!$A$50:$D$50</c:f>
              <c:strCache>
                <c:ptCount val="4"/>
                <c:pt idx="0">
                  <c:v>Rentes pour enfant et orphelin</c:v>
                </c:pt>
                <c:pt idx="2">
                  <c:v>Waisen- und Kinderrenten</c:v>
                </c:pt>
              </c:strCache>
            </c:strRef>
          </c:tx>
          <c:marker>
            <c:symbol val="none"/>
          </c:marker>
          <c:cat>
            <c:numRef>
              <c:f>'BV_PP_3.1_3.2'!$E$39:$AJ$39</c:f>
              <c:numCache>
                <c:formatCode>General</c:formatCode>
                <c:ptCount val="32"/>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numCache>
            </c:numRef>
          </c:cat>
          <c:val>
            <c:numRef>
              <c:f>'BV_PP_3.1_3.2'!$E$52:$AJ$52</c:f>
              <c:numCache>
                <c:formatCode>#,##0</c:formatCode>
                <c:ptCount val="32"/>
                <c:pt idx="0">
                  <c:v>3616.6954481769899</c:v>
                </c:pt>
                <c:pt idx="1">
                  <c:v>3688.760071516117</c:v>
                </c:pt>
                <c:pt idx="2">
                  <c:v>3760.8246948552442</c:v>
                </c:pt>
                <c:pt idx="3">
                  <c:v>3845.44664620811</c:v>
                </c:pt>
                <c:pt idx="4">
                  <c:v>3930.0685975609758</c:v>
                </c:pt>
                <c:pt idx="5">
                  <c:v>3915.6597374131925</c:v>
                </c:pt>
                <c:pt idx="6">
                  <c:v>3901.2508772654087</c:v>
                </c:pt>
                <c:pt idx="7">
                  <c:v>3995.9166623064893</c:v>
                </c:pt>
                <c:pt idx="8">
                  <c:v>4090.5824473475705</c:v>
                </c:pt>
                <c:pt idx="9">
                  <c:v>4074.149579593508</c:v>
                </c:pt>
                <c:pt idx="10">
                  <c:v>4057.7167118394459</c:v>
                </c:pt>
                <c:pt idx="11">
                  <c:v>4060.0705112693727</c:v>
                </c:pt>
                <c:pt idx="12">
                  <c:v>4062.4243106992994</c:v>
                </c:pt>
                <c:pt idx="13">
                  <c:v>4273.7032585650431</c:v>
                </c:pt>
                <c:pt idx="14">
                  <c:v>4263.2083200266597</c:v>
                </c:pt>
                <c:pt idx="15">
                  <c:v>4318.217603527004</c:v>
                </c:pt>
                <c:pt idx="16">
                  <c:v>4325.0701656907577</c:v>
                </c:pt>
                <c:pt idx="17">
                  <c:v>4458.5782697215609</c:v>
                </c:pt>
                <c:pt idx="18">
                  <c:v>4472.3667147498945</c:v>
                </c:pt>
                <c:pt idx="19">
                  <c:v>4713.5124771399915</c:v>
                </c:pt>
                <c:pt idx="20">
                  <c:v>4517.6758207970242</c:v>
                </c:pt>
                <c:pt idx="21">
                  <c:v>4621.4661109097497</c:v>
                </c:pt>
                <c:pt idx="22">
                  <c:v>4643.6314363143629</c:v>
                </c:pt>
                <c:pt idx="23">
                  <c:v>4641.0397794407254</c:v>
                </c:pt>
                <c:pt idx="24">
                  <c:v>4761.8100933726591</c:v>
                </c:pt>
                <c:pt idx="25">
                  <c:v>4862.0249174671117</c:v>
                </c:pt>
                <c:pt idx="26">
                  <c:v>4878.906642548488</c:v>
                </c:pt>
                <c:pt idx="27">
                  <c:v>4834.7645334968993</c:v>
                </c:pt>
                <c:pt idx="28">
                  <c:v>4937.3227257004501</c:v>
                </c:pt>
                <c:pt idx="29">
                  <c:v>4930.7538427342824</c:v>
                </c:pt>
                <c:pt idx="30">
                  <c:v>5012.1484037963764</c:v>
                </c:pt>
                <c:pt idx="31">
                  <c:v>4951.3945325333298</c:v>
                </c:pt>
              </c:numCache>
            </c:numRef>
          </c:val>
          <c:smooth val="0"/>
          <c:extLst>
            <c:ext xmlns:c16="http://schemas.microsoft.com/office/drawing/2014/chart" uri="{C3380CC4-5D6E-409C-BE32-E72D297353CC}">
              <c16:uniqueId val="{00000003-4359-4987-A171-9F560BC021BB}"/>
            </c:ext>
          </c:extLst>
        </c:ser>
        <c:dLbls>
          <c:showLegendKey val="0"/>
          <c:showVal val="0"/>
          <c:showCatName val="0"/>
          <c:showSerName val="0"/>
          <c:showPercent val="0"/>
          <c:showBubbleSize val="0"/>
        </c:dLbls>
        <c:smooth val="0"/>
        <c:axId val="694130880"/>
        <c:axId val="694130488"/>
      </c:lineChart>
      <c:catAx>
        <c:axId val="694130880"/>
        <c:scaling>
          <c:orientation val="minMax"/>
        </c:scaling>
        <c:delete val="0"/>
        <c:axPos val="b"/>
        <c:numFmt formatCode="General" sourceLinked="1"/>
        <c:majorTickMark val="out"/>
        <c:minorTickMark val="none"/>
        <c:tickLblPos val="nextTo"/>
        <c:crossAx val="694130488"/>
        <c:crosses val="autoZero"/>
        <c:auto val="1"/>
        <c:lblAlgn val="ctr"/>
        <c:lblOffset val="100"/>
        <c:tickLblSkip val="10"/>
        <c:tickMarkSkip val="1"/>
        <c:noMultiLvlLbl val="0"/>
      </c:catAx>
      <c:valAx>
        <c:axId val="694130488"/>
        <c:scaling>
          <c:orientation val="minMax"/>
        </c:scaling>
        <c:delete val="0"/>
        <c:axPos val="l"/>
        <c:majorGridlines/>
        <c:title>
          <c:tx>
            <c:rich>
              <a:bodyPr/>
              <a:lstStyle/>
              <a:p>
                <a:pPr>
                  <a:defRPr b="0"/>
                </a:pPr>
                <a:r>
                  <a:rPr lang="en-US" b="0"/>
                  <a:t>en francs / in Franken</a:t>
                </a:r>
              </a:p>
            </c:rich>
          </c:tx>
          <c:overlay val="0"/>
        </c:title>
        <c:numFmt formatCode="#,##0" sourceLinked="1"/>
        <c:majorTickMark val="out"/>
        <c:minorTickMark val="none"/>
        <c:tickLblPos val="nextTo"/>
        <c:crossAx val="694130880"/>
        <c:crosses val="autoZero"/>
        <c:crossBetween val="between"/>
      </c:valAx>
      <c:spPr>
        <a:solidFill>
          <a:schemeClr val="bg1"/>
        </a:solidFill>
      </c:spPr>
    </c:plotArea>
    <c:legend>
      <c:legendPos val="r"/>
      <c:layout>
        <c:manualLayout>
          <c:xMode val="edge"/>
          <c:yMode val="edge"/>
          <c:x val="0.7191994996873089"/>
          <c:y val="9.1057159521726508E-2"/>
          <c:w val="0.26829268292682928"/>
          <c:h val="0.87807086614173646"/>
        </c:manualLayout>
      </c:layout>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9471520093816"/>
          <c:y val="5.1400554097404488E-2"/>
          <c:w val="0.5967289350320909"/>
          <c:h val="0.81024819884091681"/>
        </c:manualLayout>
      </c:layout>
      <c:lineChart>
        <c:grouping val="standard"/>
        <c:varyColors val="0"/>
        <c:ser>
          <c:idx val="0"/>
          <c:order val="0"/>
          <c:tx>
            <c:strRef>
              <c:f>'BV_PP_3.1_3.2'!$A$41:$C$41</c:f>
              <c:strCache>
                <c:ptCount val="3"/>
                <c:pt idx="0">
                  <c:v>Rentes de vieillesse</c:v>
                </c:pt>
                <c:pt idx="2">
                  <c:v>Altersrenten</c:v>
                </c:pt>
              </c:strCache>
            </c:strRef>
          </c:tx>
          <c:marker>
            <c:symbol val="none"/>
          </c:marker>
          <c:cat>
            <c:numRef>
              <c:f>'BV_PP_3.1_3.2'!$F$39:$AJ$39</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'BV_PP_3.1_3.2'!$F$42:$AJ$42</c:f>
              <c:numCache>
                <c:formatCode>#,##0</c:formatCode>
                <c:ptCount val="31"/>
                <c:pt idx="0">
                  <c:v>320058.5</c:v>
                </c:pt>
                <c:pt idx="1">
                  <c:v>327792</c:v>
                </c:pt>
                <c:pt idx="2">
                  <c:v>340185.5</c:v>
                </c:pt>
                <c:pt idx="3">
                  <c:v>352579</c:v>
                </c:pt>
                <c:pt idx="4">
                  <c:v>365830</c:v>
                </c:pt>
                <c:pt idx="5">
                  <c:v>379081</c:v>
                </c:pt>
                <c:pt idx="6">
                  <c:v>396080.5</c:v>
                </c:pt>
                <c:pt idx="7">
                  <c:v>413080</c:v>
                </c:pt>
                <c:pt idx="8">
                  <c:v>425192</c:v>
                </c:pt>
                <c:pt idx="9">
                  <c:v>437304</c:v>
                </c:pt>
                <c:pt idx="10">
                  <c:v>455437</c:v>
                </c:pt>
                <c:pt idx="11">
                  <c:v>473570</c:v>
                </c:pt>
                <c:pt idx="12">
                  <c:v>488218</c:v>
                </c:pt>
                <c:pt idx="13">
                  <c:v>507256</c:v>
                </c:pt>
                <c:pt idx="14">
                  <c:v>528866</c:v>
                </c:pt>
                <c:pt idx="15">
                  <c:v>553378</c:v>
                </c:pt>
                <c:pt idx="16">
                  <c:v>577165</c:v>
                </c:pt>
                <c:pt idx="17">
                  <c:v>599856</c:v>
                </c:pt>
                <c:pt idx="18">
                  <c:v>621780</c:v>
                </c:pt>
                <c:pt idx="19">
                  <c:v>645702</c:v>
                </c:pt>
                <c:pt idx="20">
                  <c:v>670411</c:v>
                </c:pt>
                <c:pt idx="21">
                  <c:v>696176</c:v>
                </c:pt>
                <c:pt idx="22">
                  <c:v>720815</c:v>
                </c:pt>
                <c:pt idx="23">
                  <c:v>744977</c:v>
                </c:pt>
                <c:pt idx="24">
                  <c:v>773299</c:v>
                </c:pt>
                <c:pt idx="25">
                  <c:v>798554</c:v>
                </c:pt>
                <c:pt idx="26">
                  <c:v>819887</c:v>
                </c:pt>
                <c:pt idx="27">
                  <c:v>842357</c:v>
                </c:pt>
                <c:pt idx="28">
                  <c:v>869722</c:v>
                </c:pt>
                <c:pt idx="29">
                  <c:v>893888</c:v>
                </c:pt>
                <c:pt idx="30">
                  <c:v>915789</c:v>
                </c:pt>
              </c:numCache>
            </c:numRef>
          </c:val>
          <c:smooth val="0"/>
          <c:extLst>
            <c:ext xmlns:c16="http://schemas.microsoft.com/office/drawing/2014/chart" uri="{C3380CC4-5D6E-409C-BE32-E72D297353CC}">
              <c16:uniqueId val="{00000000-9C7D-43F6-AC38-E2DCDF94FACB}"/>
            </c:ext>
          </c:extLst>
        </c:ser>
        <c:ser>
          <c:idx val="1"/>
          <c:order val="1"/>
          <c:tx>
            <c:strRef>
              <c:f>'BV_PP_3.1_3.2'!$A$44:$D$44</c:f>
              <c:strCache>
                <c:ptCount val="4"/>
                <c:pt idx="0">
                  <c:v>Rentes d'invalidité</c:v>
                </c:pt>
                <c:pt idx="2">
                  <c:v>Invalidenrenten</c:v>
                </c:pt>
              </c:strCache>
            </c:strRef>
          </c:tx>
          <c:marker>
            <c:symbol val="none"/>
          </c:marker>
          <c:cat>
            <c:numRef>
              <c:f>'BV_PP_3.1_3.2'!$F$39:$AJ$39</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'BV_PP_3.1_3.2'!$F$45:$AJ$45</c:f>
              <c:numCache>
                <c:formatCode>#,##0</c:formatCode>
                <c:ptCount val="31"/>
                <c:pt idx="0">
                  <c:v>65179</c:v>
                </c:pt>
                <c:pt idx="1">
                  <c:v>69761</c:v>
                </c:pt>
                <c:pt idx="2">
                  <c:v>74892</c:v>
                </c:pt>
                <c:pt idx="3">
                  <c:v>80023</c:v>
                </c:pt>
                <c:pt idx="4">
                  <c:v>86134.5</c:v>
                </c:pt>
                <c:pt idx="5">
                  <c:v>92246</c:v>
                </c:pt>
                <c:pt idx="6">
                  <c:v>97375</c:v>
                </c:pt>
                <c:pt idx="7">
                  <c:v>102504</c:v>
                </c:pt>
                <c:pt idx="8">
                  <c:v>110169.5</c:v>
                </c:pt>
                <c:pt idx="9">
                  <c:v>117835</c:v>
                </c:pt>
                <c:pt idx="10">
                  <c:v>124769.5</c:v>
                </c:pt>
                <c:pt idx="11">
                  <c:v>131704</c:v>
                </c:pt>
                <c:pt idx="12">
                  <c:v>133371</c:v>
                </c:pt>
                <c:pt idx="13">
                  <c:v>134804</c:v>
                </c:pt>
                <c:pt idx="14">
                  <c:v>134620</c:v>
                </c:pt>
                <c:pt idx="15">
                  <c:v>134217</c:v>
                </c:pt>
                <c:pt idx="16">
                  <c:v>133895</c:v>
                </c:pt>
                <c:pt idx="17">
                  <c:v>133163</c:v>
                </c:pt>
                <c:pt idx="18">
                  <c:v>132139</c:v>
                </c:pt>
                <c:pt idx="19">
                  <c:v>131150</c:v>
                </c:pt>
                <c:pt idx="20">
                  <c:v>131708</c:v>
                </c:pt>
                <c:pt idx="21">
                  <c:v>128265</c:v>
                </c:pt>
                <c:pt idx="22">
                  <c:v>120706</c:v>
                </c:pt>
                <c:pt idx="23">
                  <c:v>119500</c:v>
                </c:pt>
                <c:pt idx="24">
                  <c:v>117286</c:v>
                </c:pt>
                <c:pt idx="25">
                  <c:v>114534</c:v>
                </c:pt>
                <c:pt idx="26">
                  <c:v>113029</c:v>
                </c:pt>
                <c:pt idx="27">
                  <c:v>111975</c:v>
                </c:pt>
                <c:pt idx="28">
                  <c:v>111883</c:v>
                </c:pt>
                <c:pt idx="29">
                  <c:v>110559</c:v>
                </c:pt>
                <c:pt idx="30">
                  <c:v>109773</c:v>
                </c:pt>
              </c:numCache>
            </c:numRef>
          </c:val>
          <c:smooth val="0"/>
          <c:extLst>
            <c:ext xmlns:c16="http://schemas.microsoft.com/office/drawing/2014/chart" uri="{C3380CC4-5D6E-409C-BE32-E72D297353CC}">
              <c16:uniqueId val="{00000001-9C7D-43F6-AC38-E2DCDF94FACB}"/>
            </c:ext>
          </c:extLst>
        </c:ser>
        <c:ser>
          <c:idx val="2"/>
          <c:order val="2"/>
          <c:tx>
            <c:strRef>
              <c:f>'BV_PP_3.1_3.2'!$A$47:$D$47</c:f>
              <c:strCache>
                <c:ptCount val="4"/>
                <c:pt idx="0">
                  <c:v>Rentes de veuve et de veuf</c:v>
                </c:pt>
                <c:pt idx="2">
                  <c:v>Witwen- und Witwerrenten</c:v>
                </c:pt>
              </c:strCache>
            </c:strRef>
          </c:tx>
          <c:marker>
            <c:symbol val="none"/>
          </c:marker>
          <c:cat>
            <c:numRef>
              <c:f>'BV_PP_3.1_3.2'!$F$39:$AJ$39</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'BV_PP_3.1_3.2'!$F$48:$AJ$48</c:f>
              <c:numCache>
                <c:formatCode>#,##0</c:formatCode>
                <c:ptCount val="31"/>
                <c:pt idx="0">
                  <c:v>130871</c:v>
                </c:pt>
                <c:pt idx="1">
                  <c:v>131032</c:v>
                </c:pt>
                <c:pt idx="2">
                  <c:v>133756</c:v>
                </c:pt>
                <c:pt idx="3">
                  <c:v>136480</c:v>
                </c:pt>
                <c:pt idx="4">
                  <c:v>139322</c:v>
                </c:pt>
                <c:pt idx="5">
                  <c:v>142164</c:v>
                </c:pt>
                <c:pt idx="6">
                  <c:v>146104</c:v>
                </c:pt>
                <c:pt idx="7">
                  <c:v>150044</c:v>
                </c:pt>
                <c:pt idx="8">
                  <c:v>152324</c:v>
                </c:pt>
                <c:pt idx="9">
                  <c:v>154604</c:v>
                </c:pt>
                <c:pt idx="10">
                  <c:v>157800.5</c:v>
                </c:pt>
                <c:pt idx="11">
                  <c:v>160997</c:v>
                </c:pt>
                <c:pt idx="12">
                  <c:v>163634</c:v>
                </c:pt>
                <c:pt idx="13">
                  <c:v>166104</c:v>
                </c:pt>
                <c:pt idx="14">
                  <c:v>168510</c:v>
                </c:pt>
                <c:pt idx="15">
                  <c:v>171383</c:v>
                </c:pt>
                <c:pt idx="16">
                  <c:v>174016</c:v>
                </c:pt>
                <c:pt idx="17">
                  <c:v>177311</c:v>
                </c:pt>
                <c:pt idx="18">
                  <c:v>179991</c:v>
                </c:pt>
                <c:pt idx="19">
                  <c:v>182339</c:v>
                </c:pt>
                <c:pt idx="20">
                  <c:v>184499</c:v>
                </c:pt>
                <c:pt idx="21">
                  <c:v>185096</c:v>
                </c:pt>
                <c:pt idx="22">
                  <c:v>186484</c:v>
                </c:pt>
                <c:pt idx="23">
                  <c:v>188012</c:v>
                </c:pt>
                <c:pt idx="24">
                  <c:v>189571</c:v>
                </c:pt>
                <c:pt idx="25">
                  <c:v>191046</c:v>
                </c:pt>
                <c:pt idx="26">
                  <c:v>190604</c:v>
                </c:pt>
                <c:pt idx="27">
                  <c:v>194113</c:v>
                </c:pt>
                <c:pt idx="28">
                  <c:v>192806</c:v>
                </c:pt>
                <c:pt idx="29">
                  <c:v>194771</c:v>
                </c:pt>
                <c:pt idx="30">
                  <c:v>195350</c:v>
                </c:pt>
              </c:numCache>
            </c:numRef>
          </c:val>
          <c:smooth val="0"/>
          <c:extLst>
            <c:ext xmlns:c16="http://schemas.microsoft.com/office/drawing/2014/chart" uri="{C3380CC4-5D6E-409C-BE32-E72D297353CC}">
              <c16:uniqueId val="{00000002-9C7D-43F6-AC38-E2DCDF94FACB}"/>
            </c:ext>
          </c:extLst>
        </c:ser>
        <c:ser>
          <c:idx val="3"/>
          <c:order val="3"/>
          <c:tx>
            <c:strRef>
              <c:f>'BV_PP_3.1_3.2'!$A$50:$D$50</c:f>
              <c:strCache>
                <c:ptCount val="4"/>
                <c:pt idx="0">
                  <c:v>Rentes pour enfant et orphelin</c:v>
                </c:pt>
                <c:pt idx="2">
                  <c:v>Waisen- und Kinderrenten</c:v>
                </c:pt>
              </c:strCache>
            </c:strRef>
          </c:tx>
          <c:marker>
            <c:symbol val="none"/>
          </c:marker>
          <c:cat>
            <c:numRef>
              <c:f>'BV_PP_3.1_3.2'!$F$39:$AJ$39</c:f>
              <c:numCache>
                <c:formatCode>General</c:formatCode>
                <c:ptCount val="31"/>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numCache>
            </c:numRef>
          </c:cat>
          <c:val>
            <c:numRef>
              <c:f>'BV_PP_3.1_3.2'!$F$51:$AJ$51</c:f>
              <c:numCache>
                <c:formatCode>#,##0</c:formatCode>
                <c:ptCount val="31"/>
                <c:pt idx="0">
                  <c:v>33790.5</c:v>
                </c:pt>
                <c:pt idx="1">
                  <c:v>36890</c:v>
                </c:pt>
                <c:pt idx="2">
                  <c:v>39437</c:v>
                </c:pt>
                <c:pt idx="3">
                  <c:v>41984</c:v>
                </c:pt>
                <c:pt idx="4">
                  <c:v>45215</c:v>
                </c:pt>
                <c:pt idx="5">
                  <c:v>48446</c:v>
                </c:pt>
                <c:pt idx="6">
                  <c:v>51358.5</c:v>
                </c:pt>
                <c:pt idx="7">
                  <c:v>54271</c:v>
                </c:pt>
                <c:pt idx="8">
                  <c:v>59050</c:v>
                </c:pt>
                <c:pt idx="9">
                  <c:v>63829</c:v>
                </c:pt>
                <c:pt idx="10">
                  <c:v>67421.5</c:v>
                </c:pt>
                <c:pt idx="11">
                  <c:v>71014</c:v>
                </c:pt>
                <c:pt idx="12">
                  <c:v>74051</c:v>
                </c:pt>
                <c:pt idx="13">
                  <c:v>72019</c:v>
                </c:pt>
                <c:pt idx="14">
                  <c:v>69861</c:v>
                </c:pt>
                <c:pt idx="15">
                  <c:v>70191</c:v>
                </c:pt>
                <c:pt idx="16">
                  <c:v>69746</c:v>
                </c:pt>
                <c:pt idx="17">
                  <c:v>68631</c:v>
                </c:pt>
                <c:pt idx="18">
                  <c:v>67804</c:v>
                </c:pt>
                <c:pt idx="19">
                  <c:v>66673</c:v>
                </c:pt>
                <c:pt idx="20">
                  <c:v>66216</c:v>
                </c:pt>
                <c:pt idx="21">
                  <c:v>64944</c:v>
                </c:pt>
                <c:pt idx="22">
                  <c:v>63475</c:v>
                </c:pt>
                <c:pt idx="23">
                  <c:v>61367</c:v>
                </c:pt>
                <c:pt idx="24">
                  <c:v>60279</c:v>
                </c:pt>
                <c:pt idx="25">
                  <c:v>59706</c:v>
                </c:pt>
                <c:pt idx="26">
                  <c:v>58692</c:v>
                </c:pt>
                <c:pt idx="27">
                  <c:v>57820</c:v>
                </c:pt>
                <c:pt idx="28">
                  <c:v>58487</c:v>
                </c:pt>
                <c:pt idx="29">
                  <c:v>57950</c:v>
                </c:pt>
                <c:pt idx="30">
                  <c:v>57833</c:v>
                </c:pt>
              </c:numCache>
            </c:numRef>
          </c:val>
          <c:smooth val="0"/>
          <c:extLst>
            <c:ext xmlns:c16="http://schemas.microsoft.com/office/drawing/2014/chart" uri="{C3380CC4-5D6E-409C-BE32-E72D297353CC}">
              <c16:uniqueId val="{00000002-63EB-466D-BC70-5EC96CDC6480}"/>
            </c:ext>
          </c:extLst>
        </c:ser>
        <c:dLbls>
          <c:showLegendKey val="0"/>
          <c:showVal val="0"/>
          <c:showCatName val="0"/>
          <c:showSerName val="0"/>
          <c:showPercent val="0"/>
          <c:showBubbleSize val="0"/>
        </c:dLbls>
        <c:smooth val="0"/>
        <c:axId val="694131664"/>
        <c:axId val="694125392"/>
      </c:lineChart>
      <c:catAx>
        <c:axId val="694131664"/>
        <c:scaling>
          <c:orientation val="minMax"/>
        </c:scaling>
        <c:delete val="0"/>
        <c:axPos val="b"/>
        <c:numFmt formatCode="General" sourceLinked="1"/>
        <c:majorTickMark val="out"/>
        <c:minorTickMark val="none"/>
        <c:tickLblPos val="nextTo"/>
        <c:crossAx val="694125392"/>
        <c:crosses val="autoZero"/>
        <c:auto val="1"/>
        <c:lblAlgn val="ctr"/>
        <c:lblOffset val="100"/>
        <c:tickLblSkip val="10"/>
        <c:tickMarkSkip val="1"/>
        <c:noMultiLvlLbl val="0"/>
      </c:catAx>
      <c:valAx>
        <c:axId val="694125392"/>
        <c:scaling>
          <c:orientation val="minMax"/>
          <c:max val="1000000"/>
        </c:scaling>
        <c:delete val="0"/>
        <c:axPos val="l"/>
        <c:majorGridlines/>
        <c:numFmt formatCode="#,##0" sourceLinked="1"/>
        <c:majorTickMark val="out"/>
        <c:minorTickMark val="none"/>
        <c:tickLblPos val="nextTo"/>
        <c:crossAx val="694131664"/>
        <c:crosses val="autoZero"/>
        <c:crossBetween val="between"/>
      </c:valAx>
      <c:spPr>
        <a:solidFill>
          <a:schemeClr val="bg1"/>
        </a:solidFill>
      </c:spPr>
    </c:plotArea>
    <c:legend>
      <c:legendPos val="r"/>
      <c:layout>
        <c:manualLayout>
          <c:xMode val="edge"/>
          <c:yMode val="edge"/>
          <c:x val="0.73551658315437851"/>
          <c:y val="5.0788634642146245E-2"/>
          <c:w val="0.26448341684562154"/>
          <c:h val="0.88714047285051656"/>
        </c:manualLayout>
      </c:layout>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152398</xdr:colOff>
      <xdr:row>20</xdr:row>
      <xdr:rowOff>19050</xdr:rowOff>
    </xdr:from>
    <xdr:to>
      <xdr:col>3</xdr:col>
      <xdr:colOff>1142999</xdr:colOff>
      <xdr:row>34</xdr:row>
      <xdr:rowOff>83820</xdr:rowOff>
    </xdr:to>
    <xdr:graphicFrame macro="">
      <xdr:nvGraphicFramePr>
        <xdr:cNvPr id="2" name="Diagramm 1">
          <a:extLst>
            <a:ext uri="{FF2B5EF4-FFF2-40B4-BE49-F238E27FC236}">
              <a16:creationId xmlns:a16="http://schemas.microsoft.com/office/drawing/2014/main" id="{FB2E0BD1-2926-4196-8EAD-AF205E983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xdr:row>
      <xdr:rowOff>76200</xdr:rowOff>
    </xdr:from>
    <xdr:to>
      <xdr:col>3</xdr:col>
      <xdr:colOff>1343025</xdr:colOff>
      <xdr:row>16</xdr:row>
      <xdr:rowOff>5715</xdr:rowOff>
    </xdr:to>
    <xdr:graphicFrame macro="">
      <xdr:nvGraphicFramePr>
        <xdr:cNvPr id="5" name="Diagramm 4">
          <a:extLst>
            <a:ext uri="{FF2B5EF4-FFF2-40B4-BE49-F238E27FC236}">
              <a16:creationId xmlns:a16="http://schemas.microsoft.com/office/drawing/2014/main" id="{53341E16-CE9B-4068-851D-7E46AA338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91</xdr:row>
      <xdr:rowOff>53341</xdr:rowOff>
    </xdr:from>
    <xdr:to>
      <xdr:col>3</xdr:col>
      <xdr:colOff>1331595</xdr:colOff>
      <xdr:row>123</xdr:row>
      <xdr:rowOff>99219</xdr:rowOff>
    </xdr:to>
    <xdr:sp macro="" textlink="">
      <xdr:nvSpPr>
        <xdr:cNvPr id="9" name="Text Box 74">
          <a:extLst>
            <a:ext uri="{FF2B5EF4-FFF2-40B4-BE49-F238E27FC236}">
              <a16:creationId xmlns:a16="http://schemas.microsoft.com/office/drawing/2014/main" id="{00000000-0008-0000-0000-000009000000}"/>
            </a:ext>
          </a:extLst>
        </xdr:cNvPr>
        <xdr:cNvSpPr txBox="1">
          <a:spLocks noChangeArrowheads="1"/>
        </xdr:cNvSpPr>
      </xdr:nvSpPr>
      <xdr:spPr bwMode="auto">
        <a:xfrm>
          <a:off x="2737644" y="4468575"/>
          <a:ext cx="2711529" cy="4977050"/>
        </a:xfrm>
        <a:prstGeom prst="rect">
          <a:avLst/>
        </a:prstGeom>
        <a:solidFill>
          <a:schemeClr val="bg1"/>
        </a:solidFill>
        <a:ln w="9525">
          <a:noFill/>
          <a:miter lim="800000"/>
          <a:headEnd/>
          <a:tailEnd/>
        </a:ln>
      </xdr:spPr>
      <xdr:txBody>
        <a:bodyPr vertOverflow="clip" wrap="square" lIns="27432" tIns="22860" rIns="0" bIns="0" anchor="t" upright="1"/>
        <a:lstStyle/>
        <a:p>
          <a:r>
            <a:rPr lang="de-CH" sz="900" b="0" i="0" u="none" strike="noStrike" baseline="0">
              <a:solidFill>
                <a:sysClr val="windowText" lastClr="000000"/>
              </a:solidFill>
              <a:latin typeface="Arial"/>
              <a:ea typeface="+mn-ea"/>
              <a:cs typeface="Arial"/>
            </a:rPr>
            <a:t>1  Ohne Versicherte bei Wohlfahrtsfonds, ohne Versicherte bei Finanzierungsstiftungen und ohne Versicherte bei auslaufenden oder stillgelegten Vorsorgeeinrichtungen</a:t>
          </a:r>
        </a:p>
        <a:p>
          <a:r>
            <a:rPr lang="de-CH" sz="900" b="0" i="0" u="none" strike="noStrike" baseline="0">
              <a:solidFill>
                <a:sysClr val="windowText" lastClr="000000"/>
              </a:solidFill>
              <a:latin typeface="Arial"/>
              <a:ea typeface="+mn-ea"/>
              <a:cs typeface="Arial"/>
            </a:rPr>
            <a:t>2  Ohne Wohlfahrtsfonds, ohne Finanzierungsstiftungen und ohne auslaufende oder stillgelegte Vorsorgeeinrichtungen.</a:t>
          </a:r>
        </a:p>
        <a:p>
          <a:pPr algn="l" rtl="0">
            <a:defRPr sz="1000"/>
          </a:pPr>
          <a:r>
            <a:rPr lang="de-CH" sz="900" b="0" i="0" u="none" strike="noStrike" baseline="0">
              <a:solidFill>
                <a:sysClr val="windowText" lastClr="000000"/>
              </a:solidFill>
              <a:latin typeface="Arial"/>
              <a:cs typeface="Arial"/>
            </a:rPr>
            <a:t>3  Die Pensionierten-Kinderrenten können ab 2004 nicht mehr separat ausgewiesen werden. Sie sind in den Invaliden-Kinderrenten enthalten.</a:t>
          </a:r>
        </a:p>
        <a:p>
          <a:pPr algn="l" rtl="0">
            <a:defRPr sz="1000"/>
          </a:pPr>
          <a:r>
            <a:rPr lang="de-CH" sz="900" b="0" i="0" u="none" strike="noStrike" baseline="0">
              <a:solidFill>
                <a:sysClr val="windowText" lastClr="000000"/>
              </a:solidFill>
              <a:latin typeface="Arial"/>
              <a:cs typeface="Arial"/>
            </a:rPr>
            <a:t>4  Andere reglementarische Renten, ausserreglementarische Renten und Renten aus Wohlfahrtsfonds und auslaufenden Vorsorgeeinrichtungen.</a:t>
          </a:r>
        </a:p>
        <a:p>
          <a:pPr algn="l" rtl="0">
            <a:defRPr sz="1000"/>
          </a:pPr>
          <a:r>
            <a:rPr lang="de-CH" sz="900" b="0" i="0" u="none" strike="noStrike" baseline="0">
              <a:solidFill>
                <a:sysClr val="windowText" lastClr="000000"/>
              </a:solidFill>
              <a:latin typeface="Arial"/>
              <a:cs typeface="Arial"/>
            </a:rPr>
            <a:t>5  1992 ohne Bezüger anderer Renten.</a:t>
          </a:r>
        </a:p>
        <a:p>
          <a:pPr algn="l" rtl="0">
            <a:defRPr sz="1000"/>
          </a:pPr>
          <a:r>
            <a:rPr lang="de-CH" sz="900" b="0" i="0" u="none" strike="noStrike" baseline="0">
              <a:solidFill>
                <a:sysClr val="windowText" lastClr="000000"/>
              </a:solidFill>
              <a:latin typeface="Arial"/>
              <a:cs typeface="Arial"/>
            </a:rPr>
            <a:t>6  Die Bezügerdaten der übrigen Vorsorgeeinrichtungen sind seit 2004 nicht mehr enthalten.</a:t>
          </a:r>
        </a:p>
        <a:p>
          <a:pPr algn="l" rtl="0">
            <a:defRPr sz="1000"/>
          </a:pPr>
          <a:r>
            <a:rPr lang="de-CH" sz="900" b="0" i="0" u="none" strike="noStrike" baseline="0">
              <a:solidFill>
                <a:sysClr val="windowText" lastClr="000000"/>
              </a:solidFill>
              <a:latin typeface="Arial"/>
              <a:cs typeface="Arial"/>
            </a:rPr>
            <a:t>7   Pensionskassenstatistik BFS (Voll- oder Teilerhebung, evtl. Fortschreibung); 2001/03 Schätzung des BFS.</a:t>
          </a:r>
        </a:p>
        <a:p>
          <a:pPr algn="l" rtl="0">
            <a:defRPr sz="1000"/>
          </a:pPr>
          <a:r>
            <a:rPr lang="de-CH" sz="900" b="0" i="0" u="none" strike="noStrike" baseline="0">
              <a:solidFill>
                <a:sysClr val="windowText" lastClr="000000"/>
              </a:solidFill>
              <a:latin typeface="Arial"/>
              <a:cs typeface="Arial"/>
            </a:rPr>
            <a:t>8  Schätzung des BSV.</a:t>
          </a:r>
        </a:p>
        <a:p>
          <a:pPr algn="l" rtl="0">
            <a:defRPr sz="1000"/>
          </a:pPr>
          <a:r>
            <a:rPr lang="de-CH" sz="900" b="0" i="0" u="none" strike="noStrike" baseline="0">
              <a:solidFill>
                <a:sysClr val="windowText" lastClr="000000"/>
              </a:solidFill>
              <a:latin typeface="Arial"/>
              <a:cs typeface="Arial"/>
            </a:rPr>
            <a:t>9  Seit 2004 erhebt das BFS nur noch die Vorsorgeeinrichtungen mit reglementarischen Leistungen und aktiven Versicherten. Damit reduziert sich die Zahl der erfassten Vorsorgeeinrichtungen erheblich, unerwünschte Doppelzählungen treten seltener auf. Leider wird dadurch die Vergleichbarkeit mit den Vorjahren beeinträchtigt. So sind die Bezügerdaten der übrigen Vorsorgeeinrichtungen seit 2004 nicht mehr enthalten.</a:t>
          </a: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a:cs typeface="Arial"/>
            </a:rPr>
            <a:t>Quelle: BSV, basierend auf der  Pensionskassenstatistik des BFS, z.T. Schätzungen des Bundesamtes für Sozialversicherungen</a:t>
          </a:r>
        </a:p>
        <a:p>
          <a:pPr algn="l" rtl="0">
            <a:defRPr sz="1000"/>
          </a:pPr>
          <a:endParaRPr lang="de-CH" sz="900" b="0" i="0" u="none" strike="noStrike" baseline="0">
            <a:solidFill>
              <a:sysClr val="windowText" lastClr="000000"/>
            </a:solidFill>
            <a:latin typeface="Arial"/>
            <a:cs typeface="Arial"/>
          </a:endParaRPr>
        </a:p>
      </xdr:txBody>
    </xdr:sp>
    <xdr:clientData/>
  </xdr:twoCellAnchor>
  <xdr:twoCellAnchor>
    <xdr:from>
      <xdr:col>0</xdr:col>
      <xdr:colOff>9525</xdr:colOff>
      <xdr:row>91</xdr:row>
      <xdr:rowOff>142876</xdr:rowOff>
    </xdr:from>
    <xdr:to>
      <xdr:col>2</xdr:col>
      <xdr:colOff>5715</xdr:colOff>
      <xdr:row>125</xdr:row>
      <xdr:rowOff>39688</xdr:rowOff>
    </xdr:to>
    <xdr:sp macro="" textlink="">
      <xdr:nvSpPr>
        <xdr:cNvPr id="14" name="Text Box 78">
          <a:extLst>
            <a:ext uri="{FF2B5EF4-FFF2-40B4-BE49-F238E27FC236}">
              <a16:creationId xmlns:a16="http://schemas.microsoft.com/office/drawing/2014/main" id="{00000000-0008-0000-0000-00000E000000}"/>
            </a:ext>
          </a:extLst>
        </xdr:cNvPr>
        <xdr:cNvSpPr txBox="1">
          <a:spLocks noChangeArrowheads="1"/>
        </xdr:cNvSpPr>
      </xdr:nvSpPr>
      <xdr:spPr bwMode="auto">
        <a:xfrm>
          <a:off x="9525" y="4558110"/>
          <a:ext cx="2714784" cy="5085953"/>
        </a:xfrm>
        <a:prstGeom prst="rect">
          <a:avLst/>
        </a:prstGeom>
        <a:solidFill>
          <a:schemeClr val="bg1"/>
        </a:solidFill>
        <a:ln w="9525">
          <a:noFill/>
          <a:miter lim="800000"/>
          <a:headEnd/>
          <a:tailEnd/>
        </a:ln>
      </xdr:spPr>
      <xdr:txBody>
        <a:bodyPr vertOverflow="clip" wrap="square" lIns="27432" tIns="22860" rIns="0" bIns="0" anchor="t" upright="1"/>
        <a:lstStyle/>
        <a:p>
          <a:pPr marL="0" indent="0" algn="l" rtl="0">
            <a:defRPr sz="1000"/>
          </a:pPr>
          <a:r>
            <a:rPr lang="fr-CH" sz="900" b="0" i="0" u="none" strike="noStrike" baseline="0">
              <a:solidFill>
                <a:sysClr val="windowText" lastClr="000000"/>
              </a:solidFill>
              <a:latin typeface="Arial"/>
              <a:ea typeface="+mn-ea"/>
              <a:cs typeface="Arial"/>
            </a:rPr>
            <a:t>1  Sans assurés auprès de fonds de prévoyance patronaux, sans assurés auprès de fondations de financement et sans assurés auprès d’institutions de prévoyance en cours de liquidation ou dissoutes.</a:t>
          </a:r>
          <a:endParaRPr lang="de-CH" sz="900" b="0" i="0" u="none" strike="noStrike" baseline="0">
            <a:solidFill>
              <a:sysClr val="windowText" lastClr="000000"/>
            </a:solidFill>
            <a:latin typeface="Arial"/>
            <a:ea typeface="+mn-ea"/>
            <a:cs typeface="Arial"/>
          </a:endParaRPr>
        </a:p>
        <a:p>
          <a:pPr marL="0" indent="0" algn="l" rtl="0">
            <a:defRPr sz="1000"/>
          </a:pPr>
          <a:r>
            <a:rPr lang="fr-CH" sz="900" b="0" i="0" u="none" strike="noStrike" baseline="0">
              <a:solidFill>
                <a:sysClr val="windowText" lastClr="000000"/>
              </a:solidFill>
              <a:latin typeface="Arial"/>
              <a:ea typeface="+mn-ea"/>
              <a:cs typeface="Arial"/>
            </a:rPr>
            <a:t>2  Sans fonds de prévoyance patronaux, sans fondations de financement et sans institutions de prévoyance en cours de liquidation ou dissoutes.</a:t>
          </a:r>
          <a:endParaRPr lang="de-CH" sz="900" b="0" i="0" u="none" strike="noStrike" baseline="0">
            <a:solidFill>
              <a:sysClr val="windowText" lastClr="000000"/>
            </a:solidFill>
            <a:latin typeface="Arial"/>
            <a:ea typeface="+mn-ea"/>
            <a:cs typeface="Arial"/>
          </a:endParaRPr>
        </a:p>
        <a:p>
          <a:pPr algn="l" rtl="0">
            <a:defRPr sz="1000"/>
          </a:pPr>
          <a:r>
            <a:rPr lang="de-CH" sz="900" b="0" i="0" u="none" strike="noStrike" baseline="0">
              <a:solidFill>
                <a:sysClr val="windowText" lastClr="000000"/>
              </a:solidFill>
              <a:latin typeface="Arial"/>
              <a:ea typeface="+mn-ea"/>
              <a:cs typeface="Arial"/>
            </a:rPr>
            <a:t>3  Depuis 2004, les rentes pour enfants de personnes à la retraite ne peuvent plus figurer séparément; elles sont comprises dans les rentes pour enfants d'invalides.</a:t>
          </a:r>
        </a:p>
        <a:p>
          <a:pPr algn="l" rtl="0">
            <a:defRPr sz="1000"/>
          </a:pPr>
          <a:r>
            <a:rPr lang="de-CH" sz="900" b="0" i="0" u="none" strike="noStrike" baseline="0">
              <a:solidFill>
                <a:sysClr val="windowText" lastClr="000000"/>
              </a:solidFill>
              <a:latin typeface="Arial"/>
              <a:cs typeface="Arial"/>
            </a:rPr>
            <a:t>4  Autres rentes réglementaires, rentes extra-réglementaires, rentes versées par des fonds de bienfaisance et des institutions de prévoyance sur le point de cesser leur activité.</a:t>
          </a:r>
        </a:p>
        <a:p>
          <a:pPr algn="l" rtl="0">
            <a:defRPr sz="1000"/>
          </a:pPr>
          <a:r>
            <a:rPr lang="de-CH" sz="900" b="0" i="0" u="none" strike="noStrike" baseline="0">
              <a:solidFill>
                <a:sysClr val="windowText" lastClr="000000"/>
              </a:solidFill>
              <a:latin typeface="Arial"/>
              <a:cs typeface="Arial"/>
            </a:rPr>
            <a:t>5  En 1992, sans les bénéficiaires d’autres rentes.</a:t>
          </a:r>
        </a:p>
        <a:p>
          <a:pPr algn="l" rtl="0">
            <a:defRPr sz="1000"/>
          </a:pPr>
          <a:r>
            <a:rPr lang="de-CH" sz="900" b="0" i="0" u="none" strike="noStrike" baseline="0">
              <a:solidFill>
                <a:sysClr val="windowText" lastClr="000000"/>
              </a:solidFill>
              <a:latin typeface="Arial"/>
              <a:cs typeface="Arial"/>
            </a:rPr>
            <a:t>6 Les données relatives aux bénéficiaires des autres institutions de prévoyance ne sont plus comprises depuis 2004.</a:t>
          </a:r>
        </a:p>
        <a:p>
          <a:pPr algn="l" rtl="0">
            <a:defRPr sz="1000"/>
          </a:pPr>
          <a:r>
            <a:rPr lang="de-CH" sz="900" b="0" i="0" u="none" strike="noStrike" baseline="0">
              <a:solidFill>
                <a:sysClr val="windowText" lastClr="000000"/>
              </a:solidFill>
              <a:latin typeface="Arial"/>
              <a:cs typeface="Arial"/>
            </a:rPr>
            <a:t>7  Statistique des caisses de pensions de l’OFS (relevé complet ou partiel, éventuellement extrapolation); 2001/03 estimation de l'OFS.</a:t>
          </a:r>
        </a:p>
        <a:p>
          <a:pPr algn="l" rtl="0">
            <a:defRPr sz="1000"/>
          </a:pPr>
          <a:r>
            <a:rPr lang="de-CH" sz="900" b="0" i="0" u="none" strike="noStrike" baseline="0">
              <a:solidFill>
                <a:sysClr val="windowText" lastClr="000000"/>
              </a:solidFill>
              <a:latin typeface="Arial"/>
              <a:cs typeface="Arial"/>
            </a:rPr>
            <a:t>8  Estimation de l’OFAS.</a:t>
          </a:r>
        </a:p>
        <a:p>
          <a:pPr algn="l" rtl="0">
            <a:defRPr sz="1000"/>
          </a:pPr>
          <a:r>
            <a:rPr lang="de-CH" sz="900" b="0" i="0" u="none" strike="noStrike" baseline="0">
              <a:solidFill>
                <a:sysClr val="windowText" lastClr="000000"/>
              </a:solidFill>
              <a:latin typeface="Arial"/>
              <a:cs typeface="Arial"/>
            </a:rPr>
            <a:t>9  L'OFS ne recense plus depuis 2004 que les institutions de prévoyance fournissant des prestations réglementaires et ayant des assurés actifs. Cela entraîne une diminution considérable du nombre d'institutions de prévoyance recensées et les doubles imputations indésirables deviennent plus rares. Cela nuit malheureusement à la comparaison avec les années précédentes. Ainsi les données relatives aux rentiers des autres institutions de prévoyance ne sont plus disponibles depuis 2004.</a:t>
          </a: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a:cs typeface="Arial"/>
            </a:rPr>
            <a:t>Source : OFAS, basant sur la statistique des caisses de pensions de l'OFS et estimations de l'Office fédéral des assurances sociales</a:t>
          </a:r>
        </a:p>
        <a:p>
          <a:pPr algn="l" rtl="0">
            <a:defRPr sz="1000"/>
          </a:pPr>
          <a:endParaRPr lang="de-CH" sz="900" b="0" i="0" u="none" strike="noStrike" baseline="0">
            <a:solidFill>
              <a:sysClr val="windowText" lastClr="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AE8B-0E77-4347-A7A9-D10B70B7A690}">
  <sheetPr>
    <pageSetUpPr fitToPage="1"/>
  </sheetPr>
  <dimension ref="A1:AK63"/>
  <sheetViews>
    <sheetView tabSelected="1" zoomScaleNormal="100" zoomScaleSheetLayoutView="100" workbookViewId="0">
      <selection sqref="A1:B1"/>
    </sheetView>
  </sheetViews>
  <sheetFormatPr baseColWidth="10" defaultColWidth="12" defaultRowHeight="10.5"/>
  <cols>
    <col min="1" max="2" width="23.83203125" customWidth="1"/>
    <col min="3" max="3" width="24.5" customWidth="1"/>
    <col min="4" max="4" width="23.83203125" customWidth="1"/>
    <col min="5" max="20" width="12.83203125" customWidth="1"/>
    <col min="21" max="22" width="12.83203125" customWidth="1" collapsed="1"/>
    <col min="23" max="23" width="12.83203125" customWidth="1"/>
    <col min="24" max="25" width="12.83203125" hidden="1" customWidth="1"/>
    <col min="26" max="27" width="12.83203125" hidden="1" customWidth="1" collapsed="1"/>
    <col min="28" max="28" width="12.83203125" customWidth="1" collapsed="1"/>
    <col min="29" max="32" width="12.83203125" hidden="1" customWidth="1"/>
    <col min="33" max="33" width="12.83203125" customWidth="1" collapsed="1"/>
    <col min="34" max="38" width="12.83203125" customWidth="1"/>
    <col min="39" max="39" width="12.1640625" bestFit="1" customWidth="1"/>
  </cols>
  <sheetData>
    <row r="1" spans="1:5" ht="58.9" customHeight="1">
      <c r="A1" s="69" t="s">
        <v>107</v>
      </c>
      <c r="B1" s="69"/>
      <c r="C1" s="69" t="s">
        <v>108</v>
      </c>
      <c r="D1" s="69"/>
      <c r="E1" s="4"/>
    </row>
    <row r="2" spans="1:5" ht="15.75" customHeight="1">
      <c r="A2" s="5"/>
      <c r="B2" s="6"/>
      <c r="C2" s="5"/>
      <c r="D2" s="6"/>
    </row>
    <row r="3" spans="1:5" ht="15.75" customHeight="1">
      <c r="A3" s="5"/>
      <c r="B3" s="6"/>
      <c r="C3" s="5"/>
      <c r="D3" s="6"/>
    </row>
    <row r="4" spans="1:5" ht="15.75" customHeight="1">
      <c r="A4" s="5"/>
      <c r="B4" s="6"/>
      <c r="C4" s="5"/>
      <c r="D4" s="6"/>
    </row>
    <row r="5" spans="1:5" ht="15.75" customHeight="1">
      <c r="A5" s="5"/>
      <c r="B5" s="6"/>
      <c r="C5" s="5"/>
      <c r="D5" s="6"/>
    </row>
    <row r="6" spans="1:5" ht="15.75" customHeight="1">
      <c r="A6" s="5"/>
      <c r="B6" s="6"/>
      <c r="C6" s="5"/>
      <c r="D6" s="6"/>
    </row>
    <row r="7" spans="1:5" ht="15.75" customHeight="1">
      <c r="A7" s="5"/>
      <c r="B7" s="6"/>
      <c r="C7" s="5"/>
      <c r="D7" s="6"/>
    </row>
    <row r="8" spans="1:5" ht="15.75" customHeight="1">
      <c r="A8" s="5"/>
      <c r="B8" s="6"/>
      <c r="C8" s="5"/>
      <c r="D8" s="6"/>
    </row>
    <row r="9" spans="1:5" ht="15.75" customHeight="1">
      <c r="A9" s="5"/>
      <c r="B9" s="6"/>
      <c r="C9" s="5"/>
      <c r="D9" s="6"/>
    </row>
    <row r="10" spans="1:5" ht="15.75" customHeight="1">
      <c r="A10" s="5"/>
      <c r="B10" s="6"/>
      <c r="C10" s="5"/>
      <c r="D10" s="6"/>
    </row>
    <row r="11" spans="1:5" ht="15.75" customHeight="1">
      <c r="A11" s="5"/>
      <c r="B11" s="6"/>
      <c r="C11" s="5"/>
      <c r="D11" s="6"/>
    </row>
    <row r="12" spans="1:5" ht="15.75" customHeight="1">
      <c r="A12" s="5"/>
      <c r="B12" s="6"/>
      <c r="C12" s="5"/>
      <c r="D12" s="6"/>
    </row>
    <row r="13" spans="1:5" ht="15.75" customHeight="1">
      <c r="A13" s="5"/>
      <c r="B13" s="6"/>
      <c r="C13" s="5"/>
      <c r="D13" s="6"/>
    </row>
    <row r="14" spans="1:5" ht="15.75" customHeight="1">
      <c r="A14" s="5"/>
      <c r="B14" s="6"/>
      <c r="C14" s="5"/>
      <c r="D14" s="6"/>
    </row>
    <row r="15" spans="1:5" ht="15.75" customHeight="1">
      <c r="A15" s="5"/>
      <c r="B15" s="6"/>
      <c r="C15" s="5"/>
      <c r="D15" s="6"/>
    </row>
    <row r="16" spans="1:5" ht="15.75" customHeight="1">
      <c r="A16" s="5"/>
      <c r="B16" s="6"/>
      <c r="C16" s="5"/>
      <c r="D16" s="6"/>
    </row>
    <row r="17" spans="1:4" ht="15.75" customHeight="1">
      <c r="A17" s="5"/>
      <c r="B17" s="6"/>
      <c r="C17" s="5"/>
      <c r="D17" s="6"/>
    </row>
    <row r="18" spans="1:4" ht="15.75" customHeight="1">
      <c r="A18" s="5"/>
      <c r="B18" s="6"/>
      <c r="C18" s="5"/>
      <c r="D18" s="6"/>
    </row>
    <row r="19" spans="1:4" ht="54" customHeight="1">
      <c r="A19" s="69" t="s">
        <v>109</v>
      </c>
      <c r="B19" s="69"/>
      <c r="C19" s="69" t="s">
        <v>110</v>
      </c>
      <c r="D19" s="69"/>
    </row>
    <row r="20" spans="1:4" ht="15.75" customHeight="1">
      <c r="A20" s="5"/>
      <c r="B20" s="6"/>
      <c r="C20" s="5"/>
      <c r="D20" s="6"/>
    </row>
    <row r="21" spans="1:4" ht="15.75" customHeight="1">
      <c r="A21" s="5"/>
      <c r="B21" s="6"/>
      <c r="C21" s="5"/>
      <c r="D21" s="6"/>
    </row>
    <row r="22" spans="1:4" ht="15.75" customHeight="1">
      <c r="A22" s="5"/>
      <c r="B22" s="6"/>
      <c r="C22" s="5"/>
      <c r="D22" s="6"/>
    </row>
    <row r="23" spans="1:4" ht="15.75" customHeight="1">
      <c r="A23" s="5"/>
      <c r="B23" s="5"/>
      <c r="C23" s="5"/>
      <c r="D23" s="5"/>
    </row>
    <row r="24" spans="1:4" ht="15.75" customHeight="1">
      <c r="A24" s="5"/>
      <c r="B24" s="5"/>
      <c r="C24" s="5"/>
      <c r="D24" s="5"/>
    </row>
    <row r="25" spans="1:4" ht="15.75" customHeight="1">
      <c r="A25" s="5"/>
      <c r="B25" s="5"/>
      <c r="C25" s="5"/>
      <c r="D25" s="5"/>
    </row>
    <row r="26" spans="1:4" ht="15.75" customHeight="1">
      <c r="A26" s="5"/>
      <c r="B26" s="5"/>
      <c r="C26" s="5"/>
      <c r="D26" s="5"/>
    </row>
    <row r="27" spans="1:4" ht="15.75" customHeight="1">
      <c r="A27" s="5"/>
      <c r="B27" s="5"/>
      <c r="C27" s="5"/>
      <c r="D27" s="5"/>
    </row>
    <row r="28" spans="1:4" ht="15.75" customHeight="1">
      <c r="A28" s="5"/>
      <c r="B28" s="5"/>
      <c r="C28" s="5"/>
      <c r="D28" s="5"/>
    </row>
    <row r="29" spans="1:4" ht="15.75" customHeight="1">
      <c r="A29" s="5"/>
      <c r="B29" s="5"/>
      <c r="C29" s="5"/>
      <c r="D29" s="5"/>
    </row>
    <row r="30" spans="1:4" ht="15.75" customHeight="1">
      <c r="A30" s="5"/>
      <c r="B30" s="5"/>
      <c r="C30" s="5"/>
      <c r="D30" s="5"/>
    </row>
    <row r="31" spans="1:4" ht="15.75" customHeight="1">
      <c r="A31" s="5"/>
      <c r="B31" s="5"/>
      <c r="C31" s="5"/>
      <c r="D31" s="5"/>
    </row>
    <row r="32" spans="1:4" ht="15.75" customHeight="1">
      <c r="A32" s="5"/>
      <c r="B32" s="5"/>
      <c r="C32" s="5"/>
      <c r="D32" s="5"/>
    </row>
    <row r="33" spans="1:37" ht="15.75" customHeight="1">
      <c r="A33" s="5"/>
      <c r="B33" s="5"/>
      <c r="C33" s="5"/>
      <c r="D33" s="5"/>
    </row>
    <row r="34" spans="1:37" ht="15.75" customHeight="1">
      <c r="A34" s="5"/>
      <c r="B34" s="5"/>
      <c r="C34" s="5"/>
      <c r="D34" s="5"/>
    </row>
    <row r="35" spans="1:37" ht="15.75" customHeight="1">
      <c r="A35" s="5"/>
      <c r="B35" s="5"/>
      <c r="C35" s="5"/>
      <c r="D35" s="5"/>
    </row>
    <row r="38" spans="1:37">
      <c r="E38" t="s">
        <v>106</v>
      </c>
    </row>
    <row r="39" spans="1:37" ht="18">
      <c r="A39" s="7"/>
      <c r="B39" s="7"/>
      <c r="C39" s="7"/>
      <c r="D39" s="7"/>
      <c r="E39" s="8">
        <v>1992</v>
      </c>
      <c r="F39" s="8">
        <v>1993</v>
      </c>
      <c r="G39" s="8">
        <v>1994</v>
      </c>
      <c r="H39" s="8">
        <v>1995</v>
      </c>
      <c r="I39" s="8">
        <v>1996</v>
      </c>
      <c r="J39" s="8">
        <v>1997</v>
      </c>
      <c r="K39" s="8">
        <v>1998</v>
      </c>
      <c r="L39" s="8">
        <v>1999</v>
      </c>
      <c r="M39" s="8">
        <v>2000</v>
      </c>
      <c r="N39" s="8">
        <v>2001</v>
      </c>
      <c r="O39" s="8">
        <v>2002</v>
      </c>
      <c r="P39" s="8">
        <v>2003</v>
      </c>
      <c r="Q39" s="8">
        <v>2004</v>
      </c>
      <c r="R39" s="8">
        <v>2005</v>
      </c>
      <c r="S39" s="8">
        <v>2006</v>
      </c>
      <c r="T39" s="8">
        <v>2007</v>
      </c>
      <c r="U39" s="8">
        <v>2008</v>
      </c>
      <c r="V39" s="8">
        <v>2009</v>
      </c>
      <c r="W39" s="8">
        <v>2010</v>
      </c>
      <c r="X39" s="8">
        <v>2011</v>
      </c>
      <c r="Y39" s="8">
        <v>2012</v>
      </c>
      <c r="Z39" s="8">
        <v>2013</v>
      </c>
      <c r="AA39" s="8">
        <v>2014</v>
      </c>
      <c r="AB39" s="8">
        <v>2015</v>
      </c>
      <c r="AC39" s="8">
        <v>2016</v>
      </c>
      <c r="AD39" s="8">
        <v>2017</v>
      </c>
      <c r="AE39" s="8">
        <v>2018</v>
      </c>
      <c r="AF39" s="8">
        <v>2019</v>
      </c>
      <c r="AG39" s="8">
        <v>2020</v>
      </c>
      <c r="AH39" s="8">
        <v>2021</v>
      </c>
      <c r="AI39" s="8">
        <v>2022</v>
      </c>
      <c r="AJ39" s="8">
        <v>2023</v>
      </c>
      <c r="AK39" s="9"/>
    </row>
    <row r="40" spans="1:37" ht="26.25" customHeight="1">
      <c r="A40" s="70" t="s">
        <v>2</v>
      </c>
      <c r="B40" s="71"/>
      <c r="C40" s="70" t="s">
        <v>1</v>
      </c>
      <c r="D40" s="71"/>
      <c r="E40" s="10">
        <f>IF(BV_PP_3.3!AA4=" ",,BV_PP_3.3!AA4)</f>
        <v>5190</v>
      </c>
      <c r="F40" s="10">
        <f>IF(BV_PP_3.3!AB4=" ",,BV_PP_3.3!AB4)</f>
        <v>4958.5</v>
      </c>
      <c r="G40" s="10">
        <f>IF(BV_PP_3.3!AC4=" ",,BV_PP_3.3!AC4)</f>
        <v>4727</v>
      </c>
      <c r="H40" s="10">
        <f>IF(BV_PP_3.3!AD4=" ",,BV_PP_3.3!AD4)</f>
        <v>4506</v>
      </c>
      <c r="I40" s="10">
        <f>IF(BV_PP_3.3!AE4=" ",,BV_PP_3.3!AE4)</f>
        <v>4285</v>
      </c>
      <c r="J40" s="10">
        <f>IF(BV_PP_3.3!AF4=" ",,BV_PP_3.3!AF4)</f>
        <v>4045.5</v>
      </c>
      <c r="K40" s="10">
        <f>IF(BV_PP_3.3!AG4=" ",,BV_PP_3.3!AG4)</f>
        <v>3806</v>
      </c>
      <c r="L40" s="10">
        <f>IF(BV_PP_3.3!AH4=" ",,BV_PP_3.3!AH4)</f>
        <v>3612</v>
      </c>
      <c r="M40" s="10">
        <f>IF(BV_PP_3.3!AI4=" ",,BV_PP_3.3!AI4)</f>
        <v>3418</v>
      </c>
      <c r="N40" s="10">
        <f>IF(BV_PP_3.3!AJ4=" ",,BV_PP_3.3!AJ4)</f>
        <v>3294</v>
      </c>
      <c r="O40" s="10">
        <f>IF(BV_PP_3.3!AK4=" ",,BV_PP_3.3!AK4)</f>
        <v>3170</v>
      </c>
      <c r="P40" s="10">
        <f>IF(BV_PP_3.3!AL4=" ",,BV_PP_3.3!AL4)</f>
        <v>3052.5</v>
      </c>
      <c r="Q40" s="10">
        <f>IF(BV_PP_3.3!AM4=" ",,BV_PP_3.3!AM4)</f>
        <v>2935</v>
      </c>
      <c r="R40" s="10">
        <f>IF(BV_PP_3.3!AN4=" ",,BV_PP_3.3!AN4)</f>
        <v>2770</v>
      </c>
      <c r="S40" s="10">
        <f>IF(BV_PP_3.3!AO4=" ",,BV_PP_3.3!AO4)</f>
        <v>2668</v>
      </c>
      <c r="T40" s="10">
        <f>IF(BV_PP_3.3!AP4=" ",,BV_PP_3.3!AP4)</f>
        <v>2543</v>
      </c>
      <c r="U40" s="10">
        <f>IF(BV_PP_3.3!AQ4=" ",,BV_PP_3.3!AQ4)</f>
        <v>2435</v>
      </c>
      <c r="V40" s="10">
        <f>IF(BV_PP_3.3!AR4=" ",,BV_PP_3.3!AR4)</f>
        <v>2351</v>
      </c>
      <c r="W40" s="10">
        <f>IF(BV_PP_3.3!AS4=" ",,BV_PP_3.3!AS4)</f>
        <v>2265</v>
      </c>
      <c r="X40" s="10">
        <f>IF(BV_PP_3.3!AT4=" ",,BV_PP_3.3!AT4)</f>
        <v>2191</v>
      </c>
      <c r="Y40" s="10">
        <f>IF(BV_PP_3.3!AU4=" ",,BV_PP_3.3!AU4)</f>
        <v>2073</v>
      </c>
      <c r="Z40" s="10">
        <f>IF(BV_PP_3.3!AV4=" ",,BV_PP_3.3!AV4)</f>
        <v>1957</v>
      </c>
      <c r="AA40" s="10">
        <f>IF(BV_PP_3.3!AW4=" ",,BV_PP_3.3!AW4)</f>
        <v>1866</v>
      </c>
      <c r="AB40" s="10">
        <f>IF(BV_PP_3.3!AX4=" ",,BV_PP_3.3!AX4)</f>
        <v>1782</v>
      </c>
      <c r="AC40" s="10">
        <f>IF(BV_PP_3.3!AY4=" ",,BV_PP_3.3!AY4)</f>
        <v>1713</v>
      </c>
      <c r="AD40" s="10">
        <f>IF(BV_PP_3.3!AZ4=" ",,BV_PP_3.3!AZ4)</f>
        <v>1643</v>
      </c>
      <c r="AE40" s="10">
        <f>IF(BV_PP_3.3!BA4=" ",,BV_PP_3.3!BA4)</f>
        <v>1562</v>
      </c>
      <c r="AF40" s="10">
        <f>IF(BV_PP_3.3!BB4=" ",,BV_PP_3.3!BB4)</f>
        <v>1491</v>
      </c>
      <c r="AG40" s="10">
        <f>IF(BV_PP_3.3!BC4=" ",,BV_PP_3.3!BC4)</f>
        <v>1434</v>
      </c>
      <c r="AH40" s="10">
        <f>IF(BV_PP_3.3!BD4=" ",,BV_PP_3.3!BD4)</f>
        <v>1389</v>
      </c>
      <c r="AI40" s="10">
        <f>IF(BV_PP_3.3!BE4=" ",,BV_PP_3.3!BE4)</f>
        <v>1353</v>
      </c>
      <c r="AJ40" s="10">
        <f>IF(BV_PP_3.3!BF4=" ",,BV_PP_3.3!BF4)</f>
        <v>1320</v>
      </c>
      <c r="AK40" s="11"/>
    </row>
    <row r="41" spans="1:37" ht="12.75">
      <c r="A41" s="72" t="s">
        <v>10</v>
      </c>
      <c r="B41" s="73"/>
      <c r="C41" s="72" t="s">
        <v>3</v>
      </c>
      <c r="D41" s="73"/>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row>
    <row r="42" spans="1:37" ht="12.75">
      <c r="A42" s="15" t="s">
        <v>11</v>
      </c>
      <c r="B42" s="16"/>
      <c r="C42" s="15" t="s">
        <v>0</v>
      </c>
      <c r="D42" s="13"/>
      <c r="E42" s="11">
        <f>BV_PP_3.3!AA15</f>
        <v>312325</v>
      </c>
      <c r="F42" s="11">
        <f>(BV_PP_3.3!AA15+BV_PP_3.3!AC15)/2</f>
        <v>320058.5</v>
      </c>
      <c r="G42" s="11">
        <f>BV_PP_3.3!AC15</f>
        <v>327792</v>
      </c>
      <c r="H42" s="11">
        <f>(BV_PP_3.3!AC15+BV_PP_3.3!AE15)/2</f>
        <v>340185.5</v>
      </c>
      <c r="I42" s="11">
        <f>BV_PP_3.3!AE15</f>
        <v>352579</v>
      </c>
      <c r="J42" s="11">
        <f>(BV_PP_3.3!AE15+BV_PP_3.3!AG15)/2</f>
        <v>365830</v>
      </c>
      <c r="K42" s="11">
        <f>BV_PP_3.3!AG15</f>
        <v>379081</v>
      </c>
      <c r="L42" s="11">
        <f>(BV_PP_3.3!AG15+BV_PP_3.3!AI15)/2</f>
        <v>396080.5</v>
      </c>
      <c r="M42" s="11">
        <f>BV_PP_3.3!AI15</f>
        <v>413080</v>
      </c>
      <c r="N42" s="11">
        <f>(BV_PP_3.3!AI15+BV_PP_3.3!AK15)/2</f>
        <v>425192</v>
      </c>
      <c r="O42" s="11">
        <f>BV_PP_3.3!AK15</f>
        <v>437304</v>
      </c>
      <c r="P42" s="11">
        <f>(BV_PP_3.3!AK15+BV_PP_3.3!AM15)/2</f>
        <v>455437</v>
      </c>
      <c r="Q42" s="11">
        <f>BV_PP_3.3!AM15</f>
        <v>473570</v>
      </c>
      <c r="R42" s="11">
        <f>BV_PP_3.3!AN15</f>
        <v>488218</v>
      </c>
      <c r="S42" s="11">
        <f>BV_PP_3.3!AO15</f>
        <v>507256</v>
      </c>
      <c r="T42" s="11">
        <f>BV_PP_3.3!AP15</f>
        <v>528866</v>
      </c>
      <c r="U42" s="11">
        <f>BV_PP_3.3!AQ15</f>
        <v>553378</v>
      </c>
      <c r="V42" s="11">
        <f>BV_PP_3.3!AR15</f>
        <v>577165</v>
      </c>
      <c r="W42" s="11">
        <f>BV_PP_3.3!AS15</f>
        <v>599856</v>
      </c>
      <c r="X42" s="11">
        <f>BV_PP_3.3!AT15</f>
        <v>621780</v>
      </c>
      <c r="Y42" s="11">
        <f>BV_PP_3.3!AU15</f>
        <v>645702</v>
      </c>
      <c r="Z42" s="11">
        <f>BV_PP_3.3!AV15</f>
        <v>670411</v>
      </c>
      <c r="AA42" s="11">
        <f>BV_PP_3.3!AW15</f>
        <v>696176</v>
      </c>
      <c r="AB42" s="11">
        <f>BV_PP_3.3!AX15</f>
        <v>720815</v>
      </c>
      <c r="AC42" s="11">
        <f>BV_PP_3.3!AY15</f>
        <v>744977</v>
      </c>
      <c r="AD42" s="11">
        <f>BV_PP_3.3!AZ15</f>
        <v>773299</v>
      </c>
      <c r="AE42" s="11">
        <f>BV_PP_3.3!BA15</f>
        <v>798554</v>
      </c>
      <c r="AF42" s="11">
        <f>BV_PP_3.3!BB15</f>
        <v>819887</v>
      </c>
      <c r="AG42" s="11">
        <f>BV_PP_3.3!BC15</f>
        <v>842357</v>
      </c>
      <c r="AH42" s="11">
        <f>BV_PP_3.3!BD15</f>
        <v>869722</v>
      </c>
      <c r="AI42" s="11">
        <f>BV_PP_3.3!BE15</f>
        <v>893888</v>
      </c>
      <c r="AJ42" s="11">
        <f>BV_PP_3.3!BF15</f>
        <v>915789</v>
      </c>
      <c r="AK42" s="11"/>
    </row>
    <row r="43" spans="1:37" ht="12.75">
      <c r="A43" s="17" t="s">
        <v>21</v>
      </c>
      <c r="B43" s="18" t="s">
        <v>12</v>
      </c>
      <c r="C43" s="17" t="s">
        <v>7</v>
      </c>
      <c r="D43" s="18" t="s">
        <v>9</v>
      </c>
      <c r="E43" s="19">
        <f>IF(BV_PP_3.3!AA17=" ",,BV_PP_3.3!AA17)</f>
        <v>20318.578403906187</v>
      </c>
      <c r="F43" s="19">
        <f>(E43+G43)/2</f>
        <v>21495.223986253397</v>
      </c>
      <c r="G43" s="19">
        <f>IF(BV_PP_3.3!AC17=" ",,BV_PP_3.3!AC17)</f>
        <v>22671.86956860061</v>
      </c>
      <c r="H43" s="19">
        <f>(G43+I43)/2</f>
        <v>23849.442395360522</v>
      </c>
      <c r="I43" s="19">
        <f>IF(BV_PP_3.3!AE17=" ",,BV_PP_3.3!AE17)</f>
        <v>25027.015222120433</v>
      </c>
      <c r="J43" s="19">
        <f>(I43+K43)/2</f>
        <v>26018.536879211351</v>
      </c>
      <c r="K43" s="19">
        <f>IF(BV_PP_3.3!AG17=" ",,BV_PP_3.3!AG17)</f>
        <v>27010.058536302269</v>
      </c>
      <c r="L43" s="19">
        <f>(K43+M43)/2</f>
        <v>27626.991115735138</v>
      </c>
      <c r="M43" s="19">
        <f>IF(BV_PP_3.3!AI17=" ",,BV_PP_3.3!AI17)</f>
        <v>28243.923695168007</v>
      </c>
      <c r="N43" s="19">
        <f>(M43+O43)/2</f>
        <v>28755.946444111818</v>
      </c>
      <c r="O43" s="19">
        <f>IF(BV_PP_3.3!AK17=" ",,BV_PP_3.3!AK17)</f>
        <v>29267.969193055633</v>
      </c>
      <c r="P43" s="19">
        <f>(O43+Q43)/2</f>
        <v>29352.90788136427</v>
      </c>
      <c r="Q43" s="19">
        <f>IF(BV_PP_3.3!AM17=" ",,BV_PP_3.3!AM17)</f>
        <v>29437.846569672911</v>
      </c>
      <c r="R43" s="19">
        <f>IF(BV_PP_3.3!AN17=" ",,BV_PP_3.3!AN17)</f>
        <v>30339.475398285191</v>
      </c>
      <c r="S43" s="19">
        <f>IF(BV_PP_3.3!AO17=" ",,BV_PP_3.3!AO17)</f>
        <v>30522.174207895026</v>
      </c>
      <c r="T43" s="19">
        <f>IF(BV_PP_3.3!AP17=" ",,BV_PP_3.3!AP17)</f>
        <v>30768.298586031244</v>
      </c>
      <c r="U43" s="19">
        <f>IF(BV_PP_3.3!AQ17=" ",,BV_PP_3.3!AQ17)</f>
        <v>30752.084470289745</v>
      </c>
      <c r="V43" s="19">
        <f>IF(BV_PP_3.3!AR17=" ",,BV_PP_3.3!AR17)</f>
        <v>30629.877071547999</v>
      </c>
      <c r="W43" s="19">
        <f>IF(BV_PP_3.3!AS17=" ",,BV_PP_3.3!AS17)</f>
        <v>30397.033621402468</v>
      </c>
      <c r="X43" s="19">
        <f>IF(BV_PP_3.3!AT17=" ",,BV_PP_3.3!AT17)</f>
        <v>30233.013284441444</v>
      </c>
      <c r="Y43" s="19">
        <f>IF(BV_PP_3.3!AU17=" ",,BV_PP_3.3!AU17)</f>
        <v>30057.997342427312</v>
      </c>
      <c r="Z43" s="19">
        <f>IF(BV_PP_3.3!AV17=" ",,BV_PP_3.3!AV17)</f>
        <v>29943.615185311697</v>
      </c>
      <c r="AA43" s="19">
        <f>IF(BV_PP_3.3!AW17=" ",,BV_PP_3.3!AW17)</f>
        <v>29783.204247201858</v>
      </c>
      <c r="AB43" s="19">
        <f>IF(BV_PP_3.3!AX17=" ",,BV_PP_3.3!AX17)</f>
        <v>29471.202735792125</v>
      </c>
      <c r="AC43" s="19">
        <f>IF(BV_PP_3.3!AY17=" ",,BV_PP_3.3!AY17)</f>
        <v>29451.130706048643</v>
      </c>
      <c r="AD43" s="19">
        <f>IF(BV_PP_3.3!AZ17=" ",,BV_PP_3.3!AZ17)</f>
        <v>29118.629404667536</v>
      </c>
      <c r="AE43" s="19">
        <f>IF(BV_PP_3.3!BA17=" ",,BV_PP_3.3!BA17)</f>
        <v>28947.073084600415</v>
      </c>
      <c r="AF43" s="19">
        <f>IF(BV_PP_3.3!BB17=" ",,BV_PP_3.3!BB17)</f>
        <v>28972.791372469619</v>
      </c>
      <c r="AG43" s="19">
        <f>IF(BV_PP_3.3!BC17=" ",,BV_PP_3.3!BC17)</f>
        <v>28617.765389258948</v>
      </c>
      <c r="AH43" s="19">
        <f>IF(BV_PP_3.3!BD17=" ",,BV_PP_3.3!BD17)</f>
        <v>28267.862604372433</v>
      </c>
      <c r="AI43" s="19">
        <f>IF(BV_PP_3.3!BE17=" ",,BV_PP_3.3!BE17)</f>
        <v>28235.742061645306</v>
      </c>
      <c r="AJ43" s="19">
        <f>IF(BV_PP_3.3!BF17=" ",,BV_PP_3.3!BF17)</f>
        <v>27982.918554383159</v>
      </c>
      <c r="AK43" s="20"/>
    </row>
    <row r="44" spans="1:37" ht="12.75">
      <c r="A44" s="74" t="s">
        <v>13</v>
      </c>
      <c r="B44" s="75"/>
      <c r="C44" s="74" t="s">
        <v>5</v>
      </c>
      <c r="D44" s="75"/>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row>
    <row r="45" spans="1:37" ht="12.75">
      <c r="A45" s="15" t="s">
        <v>11</v>
      </c>
      <c r="B45" s="16"/>
      <c r="C45" s="15" t="s">
        <v>0</v>
      </c>
      <c r="D45" s="13"/>
      <c r="E45" s="20">
        <f>BV_PP_3.3!AA28</f>
        <v>60597</v>
      </c>
      <c r="F45" s="11">
        <f>(BV_PP_3.3!AA28+BV_PP_3.3!AC28)/2</f>
        <v>65179</v>
      </c>
      <c r="G45" s="20">
        <f>BV_PP_3.3!AC28</f>
        <v>69761</v>
      </c>
      <c r="H45" s="11">
        <f>(BV_PP_3.3!AC28+BV_PP_3.3!AE28)/2</f>
        <v>74892</v>
      </c>
      <c r="I45" s="20">
        <f>BV_PP_3.3!AE28</f>
        <v>80023</v>
      </c>
      <c r="J45" s="11">
        <f>(BV_PP_3.3!AE28+BV_PP_3.3!AG28)/2</f>
        <v>86134.5</v>
      </c>
      <c r="K45" s="20">
        <f>BV_PP_3.3!AG28</f>
        <v>92246</v>
      </c>
      <c r="L45" s="11">
        <f>(BV_PP_3.3!AG28+BV_PP_3.3!AI28)/2</f>
        <v>97375</v>
      </c>
      <c r="M45" s="20">
        <f>BV_PP_3.3!AI28</f>
        <v>102504</v>
      </c>
      <c r="N45" s="11">
        <f>(BV_PP_3.3!AI28+BV_PP_3.3!AK28)/2</f>
        <v>110169.5</v>
      </c>
      <c r="O45" s="20">
        <f>BV_PP_3.3!AK28</f>
        <v>117835</v>
      </c>
      <c r="P45" s="11">
        <f>(BV_PP_3.3!AK28+BV_PP_3.3!AM28)/2</f>
        <v>124769.5</v>
      </c>
      <c r="Q45" s="20">
        <f>BV_PP_3.3!AM28</f>
        <v>131704</v>
      </c>
      <c r="R45" s="20">
        <f>BV_PP_3.3!AN28</f>
        <v>133371</v>
      </c>
      <c r="S45" s="20">
        <f>BV_PP_3.3!AO28</f>
        <v>134804</v>
      </c>
      <c r="T45" s="20">
        <f>BV_PP_3.3!AP28</f>
        <v>134620</v>
      </c>
      <c r="U45" s="20">
        <f>BV_PP_3.3!AQ28</f>
        <v>134217</v>
      </c>
      <c r="V45" s="20">
        <f>BV_PP_3.3!AR28</f>
        <v>133895</v>
      </c>
      <c r="W45" s="20">
        <f>BV_PP_3.3!AS28</f>
        <v>133163</v>
      </c>
      <c r="X45" s="20">
        <f>BV_PP_3.3!AT28</f>
        <v>132139</v>
      </c>
      <c r="Y45" s="20">
        <f>BV_PP_3.3!AU28</f>
        <v>131150</v>
      </c>
      <c r="Z45" s="20">
        <f>BV_PP_3.3!AV28</f>
        <v>131708</v>
      </c>
      <c r="AA45" s="20">
        <f>BV_PP_3.3!AW28</f>
        <v>128265</v>
      </c>
      <c r="AB45" s="20">
        <f>BV_PP_3.3!AX28</f>
        <v>120706</v>
      </c>
      <c r="AC45" s="20">
        <f>BV_PP_3.3!AY28</f>
        <v>119500</v>
      </c>
      <c r="AD45" s="20">
        <f>BV_PP_3.3!AZ28</f>
        <v>117286</v>
      </c>
      <c r="AE45" s="20">
        <f>BV_PP_3.3!BA28</f>
        <v>114534</v>
      </c>
      <c r="AF45" s="20">
        <f>BV_PP_3.3!BB28</f>
        <v>113029</v>
      </c>
      <c r="AG45" s="20">
        <f>BV_PP_3.3!BC28</f>
        <v>111975</v>
      </c>
      <c r="AH45" s="20">
        <f>BV_PP_3.3!BD28</f>
        <v>111883</v>
      </c>
      <c r="AI45" s="20">
        <f>BV_PP_3.3!BE28</f>
        <v>110559</v>
      </c>
      <c r="AJ45" s="20">
        <f>BV_PP_3.3!BF28</f>
        <v>109773</v>
      </c>
      <c r="AK45" s="20"/>
    </row>
    <row r="46" spans="1:37" ht="12.75">
      <c r="A46" s="17" t="s">
        <v>21</v>
      </c>
      <c r="B46" s="18" t="s">
        <v>12</v>
      </c>
      <c r="C46" s="17" t="s">
        <v>7</v>
      </c>
      <c r="D46" s="18" t="s">
        <v>9</v>
      </c>
      <c r="E46" s="19">
        <f>IF(BV_PP_3.3!AA30=" ",,BV_PP_3.3!AA30)</f>
        <v>13515.520570325263</v>
      </c>
      <c r="F46" s="19">
        <f>(E46+G46)/2</f>
        <v>14050.947124071332</v>
      </c>
      <c r="G46" s="19">
        <f>IF(BV_PP_3.3!AC30=" ",,BV_PP_3.3!AC30)</f>
        <v>14586.373677817401</v>
      </c>
      <c r="H46" s="19">
        <f>(G46+I46)/2</f>
        <v>14940.988096047273</v>
      </c>
      <c r="I46" s="19">
        <f>IF(BV_PP_3.3!AE30=" ",,BV_PP_3.3!AE30)</f>
        <v>15295.602514277145</v>
      </c>
      <c r="J46" s="19">
        <f>(I46+K46)/2</f>
        <v>16027.568401513396</v>
      </c>
      <c r="K46" s="19">
        <f>IF(BV_PP_3.3!AG30=" ",,BV_PP_3.3!AG30)</f>
        <v>16759.534288749648</v>
      </c>
      <c r="L46" s="19">
        <f>(K46+M46)/2</f>
        <v>16540.424289461844</v>
      </c>
      <c r="M46" s="19">
        <f>IF(BV_PP_3.3!AI30=" ",,BV_PP_3.3!AI30)</f>
        <v>16321.314290174041</v>
      </c>
      <c r="N46" s="19">
        <f>(M46+O46)/2</f>
        <v>16604.667838005083</v>
      </c>
      <c r="O46" s="19">
        <f>IF(BV_PP_3.3!AK30=" ",,BV_PP_3.3!AK30)</f>
        <v>16888.021385836128</v>
      </c>
      <c r="P46" s="19">
        <f>(O46+Q46)/2</f>
        <v>16772.637765748048</v>
      </c>
      <c r="Q46" s="19">
        <f>IF(BV_PP_3.3!AM30=" ",,BV_PP_3.3!AM30)</f>
        <v>16657.254145659965</v>
      </c>
      <c r="R46" s="19">
        <f>IF(BV_PP_3.3!AN30=" ",,BV_PP_3.3!AN30)</f>
        <v>16759.767865577975</v>
      </c>
      <c r="S46" s="19">
        <f>IF(BV_PP_3.3!AO30=" ",,BV_PP_3.3!AO30)</f>
        <v>16677.41313314145</v>
      </c>
      <c r="T46" s="19">
        <f>IF(BV_PP_3.3!AP30=" ",,BV_PP_3.3!AP30)</f>
        <v>16899.234883375426</v>
      </c>
      <c r="U46" s="19">
        <f>IF(BV_PP_3.3!AQ30=" ",,BV_PP_3.3!AQ30)</f>
        <v>16758.339107564614</v>
      </c>
      <c r="V46" s="19">
        <f>IF(BV_PP_3.3!AR30=" ",,BV_PP_3.3!AR30)</f>
        <v>16677.060383136039</v>
      </c>
      <c r="W46" s="19">
        <f>IF(BV_PP_3.3!AS30=" ",,BV_PP_3.3!AS30)</f>
        <v>16425.058011609832</v>
      </c>
      <c r="X46" s="19">
        <f>IF(BV_PP_3.3!AT30=" ",,BV_PP_3.3!AT30)</f>
        <v>16417.431643950687</v>
      </c>
      <c r="Y46" s="19">
        <f>IF(BV_PP_3.3!AU30=" ",,BV_PP_3.3!AU30)</f>
        <v>16431.193290125811</v>
      </c>
      <c r="Z46" s="19">
        <f>IF(BV_PP_3.3!AV30=" ",,BV_PP_3.3!AV30)</f>
        <v>15914.68247942418</v>
      </c>
      <c r="AA46" s="19">
        <f>IF(BV_PP_3.3!AW30=" ",,BV_PP_3.3!AW30)</f>
        <v>15959.178263750828</v>
      </c>
      <c r="AB46" s="19">
        <f>IF(BV_PP_3.3!AX30=" ",,BV_PP_3.3!AX30)</f>
        <v>16468.062896624859</v>
      </c>
      <c r="AC46" s="19">
        <f>IF(BV_PP_3.3!AY30=" ",,BV_PP_3.3!AY30)</f>
        <v>16585.004184100417</v>
      </c>
      <c r="AD46" s="19">
        <f>IF(BV_PP_3.3!AZ30=" ",,BV_PP_3.3!AZ30)</f>
        <v>16794.672850979656</v>
      </c>
      <c r="AE46" s="19">
        <f>IF(BV_PP_3.3!BA30=" ",,BV_PP_3.3!BA30)</f>
        <v>17012.459182426181</v>
      </c>
      <c r="AF46" s="19">
        <f>IF(BV_PP_3.3!BB30=" ",,BV_PP_3.3!BB30)</f>
        <v>17105.22963133355</v>
      </c>
      <c r="AG46" s="19">
        <f>IF(BV_PP_3.3!BC30=" ",,BV_PP_3.3!BC30)</f>
        <v>17273.418173699487</v>
      </c>
      <c r="AH46" s="19">
        <f>IF(BV_PP_3.3!BD30=" ",,BV_PP_3.3!BD30)</f>
        <v>17324.562265938526</v>
      </c>
      <c r="AI46" s="19">
        <f>IF(BV_PP_3.3!BE30=" ",,BV_PP_3.3!BE30)</f>
        <v>17593.954359210918</v>
      </c>
      <c r="AJ46" s="19">
        <f>IF(BV_PP_3.3!BF30=" ",,BV_PP_3.3!BF30)</f>
        <v>18006.604538456631</v>
      </c>
      <c r="AK46" s="20"/>
    </row>
    <row r="47" spans="1:37" ht="18" customHeight="1">
      <c r="A47" s="74" t="s">
        <v>41</v>
      </c>
      <c r="B47" s="75"/>
      <c r="C47" s="74" t="s">
        <v>19</v>
      </c>
      <c r="D47" s="75"/>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row>
    <row r="48" spans="1:37" ht="12.75" customHeight="1">
      <c r="A48" s="15" t="s">
        <v>11</v>
      </c>
      <c r="B48" s="16"/>
      <c r="C48" s="15" t="s">
        <v>0</v>
      </c>
      <c r="D48" s="13"/>
      <c r="E48" s="20">
        <f>BV_PP_3.3!AA41</f>
        <v>130710</v>
      </c>
      <c r="F48" s="20">
        <f>AVERAGE(E48,G48)</f>
        <v>130871</v>
      </c>
      <c r="G48" s="20">
        <f>BV_PP_3.3!AC41</f>
        <v>131032</v>
      </c>
      <c r="H48" s="20">
        <f>AVERAGE(G48,I48)</f>
        <v>133756</v>
      </c>
      <c r="I48" s="20">
        <f>BV_PP_3.3!AE41</f>
        <v>136480</v>
      </c>
      <c r="J48" s="20">
        <f>AVERAGE(I48,K48)</f>
        <v>139322</v>
      </c>
      <c r="K48" s="20">
        <f>BV_PP_3.3!AG41</f>
        <v>142164</v>
      </c>
      <c r="L48" s="20">
        <f>AVERAGE(K48,M48)</f>
        <v>146104</v>
      </c>
      <c r="M48" s="20">
        <f>BV_PP_3.3!AI41</f>
        <v>150044</v>
      </c>
      <c r="N48" s="20">
        <f>AVERAGE(M48,O48)</f>
        <v>152324</v>
      </c>
      <c r="O48" s="20">
        <f>BV_PP_3.3!AK41</f>
        <v>154604</v>
      </c>
      <c r="P48" s="20">
        <f>AVERAGE(O48,Q48)</f>
        <v>157800.5</v>
      </c>
      <c r="Q48" s="20">
        <f>BV_PP_3.3!AM41</f>
        <v>160997</v>
      </c>
      <c r="R48" s="20">
        <f>BV_PP_3.3!AN41</f>
        <v>163634</v>
      </c>
      <c r="S48" s="20">
        <f>BV_PP_3.3!AO41</f>
        <v>166104</v>
      </c>
      <c r="T48" s="20">
        <f>BV_PP_3.3!AP41</f>
        <v>168510</v>
      </c>
      <c r="U48" s="20">
        <f>BV_PP_3.3!AQ41</f>
        <v>171383</v>
      </c>
      <c r="V48" s="20">
        <f>BV_PP_3.3!AR41</f>
        <v>174016</v>
      </c>
      <c r="W48" s="20">
        <f>BV_PP_3.3!AS41</f>
        <v>177311</v>
      </c>
      <c r="X48" s="20">
        <f>BV_PP_3.3!AT41</f>
        <v>179991</v>
      </c>
      <c r="Y48" s="20">
        <f>BV_PP_3.3!AU41</f>
        <v>182339</v>
      </c>
      <c r="Z48" s="20">
        <f>BV_PP_3.3!AV41</f>
        <v>184499</v>
      </c>
      <c r="AA48" s="20">
        <f>BV_PP_3.3!AW41</f>
        <v>185096</v>
      </c>
      <c r="AB48" s="20">
        <f>BV_PP_3.3!AX41</f>
        <v>186484</v>
      </c>
      <c r="AC48" s="20">
        <f>BV_PP_3.3!AY41</f>
        <v>188012</v>
      </c>
      <c r="AD48" s="20">
        <f>BV_PP_3.3!AZ41</f>
        <v>189571</v>
      </c>
      <c r="AE48" s="20">
        <f>BV_PP_3.3!BA41</f>
        <v>191046</v>
      </c>
      <c r="AF48" s="20">
        <f>BV_PP_3.3!BB41</f>
        <v>190604</v>
      </c>
      <c r="AG48" s="20">
        <f>BV_PP_3.3!BC41</f>
        <v>194113</v>
      </c>
      <c r="AH48" s="20">
        <f>BV_PP_3.3!BD41</f>
        <v>192806</v>
      </c>
      <c r="AI48" s="20">
        <f>BV_PP_3.3!BE41</f>
        <v>194771</v>
      </c>
      <c r="AJ48" s="20">
        <f>BV_PP_3.3!BF41</f>
        <v>195350</v>
      </c>
      <c r="AK48" s="20"/>
    </row>
    <row r="49" spans="1:37" ht="12.75">
      <c r="A49" s="17" t="s">
        <v>21</v>
      </c>
      <c r="B49" s="18" t="s">
        <v>12</v>
      </c>
      <c r="C49" s="17" t="s">
        <v>7</v>
      </c>
      <c r="D49" s="18" t="s">
        <v>9</v>
      </c>
      <c r="E49" s="19">
        <f>IF(BV_PP_3.3!AA43=" ",,BV_PP_3.3!AA43)</f>
        <v>11697.651289113304</v>
      </c>
      <c r="F49" s="19">
        <f>(E49+G49)/2</f>
        <v>12365.232409166481</v>
      </c>
      <c r="G49" s="19">
        <f>IF(BV_PP_3.3!AC43=" ",,BV_PP_3.3!AC43)</f>
        <v>13032.81352921966</v>
      </c>
      <c r="H49" s="19">
        <f>(G49+I49)/2</f>
        <v>13568.722122171377</v>
      </c>
      <c r="I49" s="19">
        <f>IF(BV_PP_3.3!AE43=" ",,BV_PP_3.3!AE43)</f>
        <v>14104.630715123096</v>
      </c>
      <c r="J49" s="19">
        <f>(I49+K49)/2</f>
        <v>14599.936414931908</v>
      </c>
      <c r="K49" s="19">
        <f>IF(BV_PP_3.3!AG43=" ",,BV_PP_3.3!AG43)</f>
        <v>15095.242114740722</v>
      </c>
      <c r="L49" s="19">
        <f>(K49+M49)/2</f>
        <v>15425.310268535086</v>
      </c>
      <c r="M49" s="19">
        <f>IF(BV_PP_3.3!AI43=" ",,BV_PP_3.3!AI43)</f>
        <v>15755.37842232945</v>
      </c>
      <c r="N49" s="19">
        <f>(M49+O49)/2</f>
        <v>16208.650893915494</v>
      </c>
      <c r="O49" s="19">
        <f>IF(BV_PP_3.3!AK43=" ",,BV_PP_3.3!AK43)</f>
        <v>16661.923365501538</v>
      </c>
      <c r="P49" s="19">
        <f>(O49+Q49)/2</f>
        <v>16893.587073285998</v>
      </c>
      <c r="Q49" s="19">
        <f>IF(BV_PP_3.3!AM43=" ",,BV_PP_3.3!AM43)</f>
        <v>17125.250781070456</v>
      </c>
      <c r="R49" s="19">
        <f>IF(BV_PP_3.3!AN43=" ",,BV_PP_3.3!AN43)</f>
        <v>17563.642030384883</v>
      </c>
      <c r="S49" s="19">
        <f>IF(BV_PP_3.3!AO43=" ",,BV_PP_3.3!AO43)</f>
        <v>17895.932668689496</v>
      </c>
      <c r="T49" s="19">
        <f>IF(BV_PP_3.3!AP43=" ",,BV_PP_3.3!AP43)</f>
        <v>18195.015132633078</v>
      </c>
      <c r="U49" s="19">
        <f>IF(BV_PP_3.3!AQ43=" ",,BV_PP_3.3!AQ43)</f>
        <v>18438.555749403382</v>
      </c>
      <c r="V49" s="19">
        <f>IF(BV_PP_3.3!AR43=" ",,BV_PP_3.3!AR43)</f>
        <v>18692.855829349024</v>
      </c>
      <c r="W49" s="19">
        <f>IF(BV_PP_3.3!AS43=" ",,BV_PP_3.3!AS43)</f>
        <v>18700.069369638659</v>
      </c>
      <c r="X49" s="19">
        <f>IF(BV_PP_3.3!AT43=" ",,BV_PP_3.3!AT43)</f>
        <v>18980.449022451121</v>
      </c>
      <c r="Y49" s="19">
        <f>IF(BV_PP_3.3!AU43=" ",,BV_PP_3.3!AU43)</f>
        <v>19097.713599394534</v>
      </c>
      <c r="Z49" s="19">
        <f>IF(BV_PP_3.3!AV43=" ",,BV_PP_3.3!AV43)</f>
        <v>19265.806318733434</v>
      </c>
      <c r="AA49" s="19">
        <f>IF(BV_PP_3.3!AW43=" ",,BV_PP_3.3!AW43)</f>
        <v>19441.273717422311</v>
      </c>
      <c r="AB49" s="19">
        <f>IF(BV_PP_3.3!AX43=" ",,BV_PP_3.3!AX43)</f>
        <v>19640.403466249114</v>
      </c>
      <c r="AC49" s="19">
        <f>IF(BV_PP_3.3!AY43=" ",,BV_PP_3.3!AY43)</f>
        <v>19780.162968321172</v>
      </c>
      <c r="AD49" s="19">
        <f>IF(BV_PP_3.3!AZ43=" ",,BV_PP_3.3!AZ43)</f>
        <v>19888.263500218916</v>
      </c>
      <c r="AE49" s="19">
        <f>IF(BV_PP_3.3!BA43=" ",,BV_PP_3.3!BA43)</f>
        <v>20008.081823225821</v>
      </c>
      <c r="AF49" s="19">
        <f>IF(BV_PP_3.3!BB43=" ",,BV_PP_3.3!BB43)</f>
        <v>20256.432184004534</v>
      </c>
      <c r="AG49" s="19">
        <f>IF(BV_PP_3.3!BC43=" ",,BV_PP_3.3!BC43)</f>
        <v>20125.772101816983</v>
      </c>
      <c r="AH49" s="19">
        <f>IF(BV_PP_3.3!BD43=" ",,BV_PP_3.3!BD43)</f>
        <v>20473.019511840917</v>
      </c>
      <c r="AI49" s="19">
        <f>IF(BV_PP_3.3!BE43=" ",,BV_PP_3.3!BE43)</f>
        <v>20646.076674658958</v>
      </c>
      <c r="AJ49" s="19">
        <f>IF(BV_PP_3.3!BF43=" ",,BV_PP_3.3!BF43)</f>
        <v>20803.496288712566</v>
      </c>
      <c r="AK49" s="20"/>
    </row>
    <row r="50" spans="1:37" ht="18" customHeight="1">
      <c r="A50" s="76" t="s">
        <v>42</v>
      </c>
      <c r="B50" s="77"/>
      <c r="C50" s="76" t="s">
        <v>8</v>
      </c>
      <c r="D50" s="77"/>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row>
    <row r="51" spans="1:37" ht="18" customHeight="1">
      <c r="A51" s="15" t="s">
        <v>11</v>
      </c>
      <c r="B51" s="16"/>
      <c r="C51" s="15" t="s">
        <v>0</v>
      </c>
      <c r="D51" s="13"/>
      <c r="E51" s="20">
        <f>BV_PP_3.3!AA45</f>
        <v>30691</v>
      </c>
      <c r="F51" s="20">
        <f>AVERAGE(E51,G51)</f>
        <v>33790.5</v>
      </c>
      <c r="G51" s="20">
        <f>BV_PP_3.3!AC45</f>
        <v>36890</v>
      </c>
      <c r="H51" s="20">
        <f>AVERAGE(G51,I51)</f>
        <v>39437</v>
      </c>
      <c r="I51" s="20">
        <f>BV_PP_3.3!AE45</f>
        <v>41984</v>
      </c>
      <c r="J51" s="20">
        <f>AVERAGE(I51,K51)</f>
        <v>45215</v>
      </c>
      <c r="K51" s="20">
        <f>BV_PP_3.3!AG45</f>
        <v>48446</v>
      </c>
      <c r="L51" s="20">
        <f>AVERAGE(K51,M51)</f>
        <v>51358.5</v>
      </c>
      <c r="M51" s="20">
        <f>BV_PP_3.3!AI45</f>
        <v>54271</v>
      </c>
      <c r="N51" s="20">
        <f>AVERAGE(M51,O51)</f>
        <v>59050</v>
      </c>
      <c r="O51" s="20">
        <f>BV_PP_3.3!AK45</f>
        <v>63829</v>
      </c>
      <c r="P51" s="20">
        <f>AVERAGE(O51,Q51)</f>
        <v>67421.5</v>
      </c>
      <c r="Q51" s="20">
        <f>BV_PP_3.3!AM45</f>
        <v>71014</v>
      </c>
      <c r="R51" s="20">
        <f>BV_PP_3.3!AN45</f>
        <v>74051</v>
      </c>
      <c r="S51" s="20">
        <f>BV_PP_3.3!AO45</f>
        <v>72019</v>
      </c>
      <c r="T51" s="20">
        <f>BV_PP_3.3!AP45</f>
        <v>69861</v>
      </c>
      <c r="U51" s="20">
        <f>BV_PP_3.3!AQ45</f>
        <v>70191</v>
      </c>
      <c r="V51" s="20">
        <f>BV_PP_3.3!AR45</f>
        <v>69746</v>
      </c>
      <c r="W51" s="20">
        <f>BV_PP_3.3!AS45</f>
        <v>68631</v>
      </c>
      <c r="X51" s="20">
        <f>BV_PP_3.3!AT45</f>
        <v>67804</v>
      </c>
      <c r="Y51" s="20">
        <f>BV_PP_3.3!AU45</f>
        <v>66673</v>
      </c>
      <c r="Z51" s="20">
        <f>BV_PP_3.3!AV45</f>
        <v>66216</v>
      </c>
      <c r="AA51" s="20">
        <f>BV_PP_3.3!AW45</f>
        <v>64944</v>
      </c>
      <c r="AB51" s="20">
        <f>BV_PP_3.3!AX45</f>
        <v>63475</v>
      </c>
      <c r="AC51" s="20">
        <f>BV_PP_3.3!AY45</f>
        <v>61367</v>
      </c>
      <c r="AD51" s="20">
        <f>BV_PP_3.3!AZ45</f>
        <v>60279</v>
      </c>
      <c r="AE51" s="20">
        <f>BV_PP_3.3!BA45</f>
        <v>59706</v>
      </c>
      <c r="AF51" s="20">
        <f>BV_PP_3.3!BB45</f>
        <v>58692</v>
      </c>
      <c r="AG51" s="20">
        <f>BV_PP_3.3!BC45</f>
        <v>57820</v>
      </c>
      <c r="AH51" s="20">
        <f>BV_PP_3.3!BD45</f>
        <v>58487</v>
      </c>
      <c r="AI51" s="20">
        <f>BV_PP_3.3!BE45</f>
        <v>57950</v>
      </c>
      <c r="AJ51" s="20">
        <f>BV_PP_3.3!BF45</f>
        <v>57833</v>
      </c>
      <c r="AK51" s="20"/>
    </row>
    <row r="52" spans="1:37" ht="12.75">
      <c r="A52" s="17" t="s">
        <v>21</v>
      </c>
      <c r="B52" s="18" t="s">
        <v>12</v>
      </c>
      <c r="C52" s="17" t="s">
        <v>7</v>
      </c>
      <c r="D52" s="18" t="s">
        <v>9</v>
      </c>
      <c r="E52" s="20">
        <f>BV_PP_3.3!AA47</f>
        <v>3616.6954481769899</v>
      </c>
      <c r="F52" s="20">
        <f>AVERAGE(E52,G52)</f>
        <v>3688.760071516117</v>
      </c>
      <c r="G52" s="20">
        <f>BV_PP_3.3!AC47</f>
        <v>3760.8246948552442</v>
      </c>
      <c r="H52" s="20">
        <f>AVERAGE(G52,I52)</f>
        <v>3845.44664620811</v>
      </c>
      <c r="I52" s="20">
        <f>BV_PP_3.3!AE47</f>
        <v>3930.0685975609758</v>
      </c>
      <c r="J52" s="20">
        <f>AVERAGE(I52,K52)</f>
        <v>3915.6597374131925</v>
      </c>
      <c r="K52" s="20">
        <f>BV_PP_3.3!AG47</f>
        <v>3901.2508772654087</v>
      </c>
      <c r="L52" s="20">
        <f>AVERAGE(K52,M52)</f>
        <v>3995.9166623064893</v>
      </c>
      <c r="M52" s="20">
        <f>BV_PP_3.3!AI47</f>
        <v>4090.5824473475705</v>
      </c>
      <c r="N52" s="20">
        <f>AVERAGE(M52,O52)</f>
        <v>4074.149579593508</v>
      </c>
      <c r="O52" s="20">
        <f>BV_PP_3.3!AK47</f>
        <v>4057.7167118394459</v>
      </c>
      <c r="P52" s="20">
        <f>AVERAGE(O52,Q52)</f>
        <v>4060.0705112693727</v>
      </c>
      <c r="Q52" s="20">
        <f>BV_PP_3.3!AM47</f>
        <v>4062.4243106992994</v>
      </c>
      <c r="R52" s="20">
        <f>BV_PP_3.3!AN47</f>
        <v>4273.7032585650431</v>
      </c>
      <c r="S52" s="20">
        <f>BV_PP_3.3!AO47</f>
        <v>4263.2083200266597</v>
      </c>
      <c r="T52" s="20">
        <f>BV_PP_3.3!AP47</f>
        <v>4318.217603527004</v>
      </c>
      <c r="U52" s="20">
        <f>BV_PP_3.3!AQ47</f>
        <v>4325.0701656907577</v>
      </c>
      <c r="V52" s="20">
        <f>BV_PP_3.3!AR47</f>
        <v>4458.5782697215609</v>
      </c>
      <c r="W52" s="20">
        <f>BV_PP_3.3!AS47</f>
        <v>4472.3667147498945</v>
      </c>
      <c r="X52" s="20">
        <f>BV_PP_3.3!AT47</f>
        <v>4713.5124771399915</v>
      </c>
      <c r="Y52" s="20">
        <f>BV_PP_3.3!AU47</f>
        <v>4517.6758207970242</v>
      </c>
      <c r="Z52" s="20">
        <f>BV_PP_3.3!AV47</f>
        <v>4621.4661109097497</v>
      </c>
      <c r="AA52" s="20">
        <f>BV_PP_3.3!AW47</f>
        <v>4643.6314363143629</v>
      </c>
      <c r="AB52" s="20">
        <f>BV_PP_3.3!AX47</f>
        <v>4641.0397794407254</v>
      </c>
      <c r="AC52" s="20">
        <f>BV_PP_3.3!AY47</f>
        <v>4761.8100933726591</v>
      </c>
      <c r="AD52" s="20">
        <f>BV_PP_3.3!AZ47</f>
        <v>4862.0249174671117</v>
      </c>
      <c r="AE52" s="20">
        <f>BV_PP_3.3!BA47</f>
        <v>4878.906642548488</v>
      </c>
      <c r="AF52" s="20">
        <f>BV_PP_3.3!BB47</f>
        <v>4834.7645334968993</v>
      </c>
      <c r="AG52" s="20">
        <f>BV_PP_3.3!BC47</f>
        <v>4937.3227257004501</v>
      </c>
      <c r="AH52" s="20">
        <f>BV_PP_3.3!BD47</f>
        <v>4930.7538427342824</v>
      </c>
      <c r="AI52" s="20">
        <f>BV_PP_3.3!BE47</f>
        <v>5012.1484037963764</v>
      </c>
      <c r="AJ52" s="20">
        <f>BV_PP_3.3!BF47</f>
        <v>4951.3945325333298</v>
      </c>
      <c r="AK52" s="1"/>
    </row>
    <row r="53" spans="1:37" ht="12.75">
      <c r="A53" s="74" t="s">
        <v>31</v>
      </c>
      <c r="B53" s="75"/>
      <c r="C53" s="74" t="s">
        <v>32</v>
      </c>
      <c r="D53" s="75"/>
    </row>
    <row r="54" spans="1:37" ht="12.75">
      <c r="A54" s="15" t="s">
        <v>11</v>
      </c>
      <c r="B54" s="16"/>
      <c r="C54" s="15" t="s">
        <v>0</v>
      </c>
      <c r="D54" s="13"/>
      <c r="E54" s="20">
        <f>BV_PP_3.3!AA41+BV_PP_3.3!AA45</f>
        <v>161401</v>
      </c>
      <c r="F54" s="20">
        <f>AVERAGE(E54,G54)</f>
        <v>164661.5</v>
      </c>
      <c r="G54" s="20">
        <f>BV_PP_3.3!AC41+BV_PP_3.3!AC45</f>
        <v>167922</v>
      </c>
      <c r="H54" s="20">
        <f>AVERAGE(G54,I54)</f>
        <v>173193</v>
      </c>
      <c r="I54" s="20">
        <f>BV_PP_3.3!AE41+BV_PP_3.3!AE45</f>
        <v>178464</v>
      </c>
      <c r="J54" s="20">
        <f>AVERAGE(I54,K54)</f>
        <v>184537</v>
      </c>
      <c r="K54" s="20">
        <f>BV_PP_3.3!AG41+BV_PP_3.3!AG45</f>
        <v>190610</v>
      </c>
      <c r="L54" s="20">
        <f>AVERAGE(K54,M54)</f>
        <v>197462.5</v>
      </c>
      <c r="M54" s="20">
        <f>BV_PP_3.3!AI41+BV_PP_3.3!AI45</f>
        <v>204315</v>
      </c>
      <c r="N54" s="20">
        <f>AVERAGE(M54,O54)</f>
        <v>211374</v>
      </c>
      <c r="O54" s="20">
        <f>BV_PP_3.3!AK41+BV_PP_3.3!AK45</f>
        <v>218433</v>
      </c>
      <c r="P54" s="20">
        <f>AVERAGE(O54,Q54)</f>
        <v>225222</v>
      </c>
      <c r="Q54" s="20">
        <f>BV_PP_3.3!AM41+BV_PP_3.3!AM45</f>
        <v>232011</v>
      </c>
      <c r="R54" s="20">
        <f>BV_PP_3.3!AN41+BV_PP_3.3!AN45</f>
        <v>237685</v>
      </c>
      <c r="S54" s="20">
        <f>BV_PP_3.3!AO41+BV_PP_3.3!AO45</f>
        <v>238123</v>
      </c>
      <c r="T54" s="20">
        <f>BV_PP_3.3!AP41+BV_PP_3.3!AP45</f>
        <v>238371</v>
      </c>
      <c r="U54" s="20">
        <f>BV_PP_3.3!AQ41+BV_PP_3.3!AQ45</f>
        <v>241574</v>
      </c>
      <c r="V54" s="20">
        <f>BV_PP_3.3!AR41+BV_PP_3.3!AR45</f>
        <v>243762</v>
      </c>
      <c r="W54" s="20">
        <f>BV_PP_3.3!AS41+BV_PP_3.3!AS45</f>
        <v>245942</v>
      </c>
      <c r="X54" s="20">
        <f>BV_PP_3.3!AT41+BV_PP_3.3!AT45</f>
        <v>247795</v>
      </c>
      <c r="Y54" s="20">
        <f>BV_PP_3.3!AU41+BV_PP_3.3!AU45</f>
        <v>249012</v>
      </c>
      <c r="Z54" s="20">
        <f>BV_PP_3.3!AV41+BV_PP_3.3!AV45</f>
        <v>250715</v>
      </c>
      <c r="AA54" s="20">
        <f>BV_PP_3.3!AW41+BV_PP_3.3!AW45</f>
        <v>250040</v>
      </c>
      <c r="AB54" s="20">
        <f>BV_PP_3.3!AX41+BV_PP_3.3!AX45</f>
        <v>249959</v>
      </c>
      <c r="AC54" s="20">
        <f>BV_PP_3.3!AY41+BV_PP_3.3!AY45</f>
        <v>249379</v>
      </c>
      <c r="AD54" s="20">
        <f>BV_PP_3.3!AZ41+BV_PP_3.3!AZ45</f>
        <v>249850</v>
      </c>
      <c r="AE54" s="20">
        <f>BV_PP_3.3!BA41+BV_PP_3.3!BA45</f>
        <v>250752</v>
      </c>
      <c r="AF54" s="20">
        <f>BV_PP_3.3!BB41+BV_PP_3.3!BB45</f>
        <v>249296</v>
      </c>
      <c r="AG54" s="20">
        <f>BV_PP_3.3!BC41+BV_PP_3.3!BC45</f>
        <v>251933</v>
      </c>
      <c r="AH54" s="20">
        <f>BV_PP_3.3!BD41+BV_PP_3.3!BD45</f>
        <v>251293</v>
      </c>
      <c r="AI54" s="20">
        <f>BV_PP_3.3!BE41+BV_PP_3.3!BE45</f>
        <v>252721</v>
      </c>
      <c r="AJ54" s="20">
        <f>BV_PP_3.3!BF41+BV_PP_3.3!BF45</f>
        <v>253183</v>
      </c>
      <c r="AK54" s="20"/>
    </row>
    <row r="55" spans="1:37" ht="12.75">
      <c r="A55" s="17" t="s">
        <v>21</v>
      </c>
      <c r="B55" s="18" t="s">
        <v>12</v>
      </c>
      <c r="C55" s="17" t="s">
        <v>7</v>
      </c>
      <c r="D55" s="18" t="s">
        <v>9</v>
      </c>
      <c r="E55" s="20"/>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row>
    <row r="56" spans="1:37" ht="12.75">
      <c r="A56" s="74" t="s">
        <v>14</v>
      </c>
      <c r="B56" s="75"/>
      <c r="C56" s="74" t="s">
        <v>6</v>
      </c>
      <c r="D56" s="75"/>
    </row>
    <row r="57" spans="1:37" ht="12.75">
      <c r="A57" s="15" t="s">
        <v>11</v>
      </c>
      <c r="B57" s="16"/>
      <c r="C57" s="15" t="s">
        <v>0</v>
      </c>
      <c r="D57" s="13"/>
      <c r="E57" s="20">
        <f>BV_PP_3.3!AA69</f>
        <v>26457</v>
      </c>
      <c r="F57" s="20">
        <f>(E57+G57)/2</f>
        <v>28070.5</v>
      </c>
      <c r="G57" s="20">
        <f>BV_PP_3.3!AC69</f>
        <v>29684</v>
      </c>
      <c r="H57" s="20">
        <f>(G57+I57)/2</f>
        <v>30013</v>
      </c>
      <c r="I57" s="20">
        <f>BV_PP_3.3!AE69</f>
        <v>30342</v>
      </c>
      <c r="J57" s="20">
        <f>(I57+K57)/2</f>
        <v>29743.5</v>
      </c>
      <c r="K57" s="20">
        <f>BV_PP_3.3!AG69</f>
        <v>29145</v>
      </c>
      <c r="L57" s="20">
        <f>(K57+M57)/2</f>
        <v>30154.5</v>
      </c>
      <c r="M57" s="20">
        <f>BV_PP_3.3!AI69</f>
        <v>31164</v>
      </c>
      <c r="N57" s="20">
        <f>(M57+O57)/2</f>
        <v>29736</v>
      </c>
      <c r="O57" s="20">
        <f>BV_PP_3.3!AK69</f>
        <v>28308</v>
      </c>
      <c r="P57" s="20">
        <f>(O57+Q57)/2</f>
        <v>30957</v>
      </c>
      <c r="Q57" s="20">
        <f>BV_PP_3.3!AM69</f>
        <v>33606</v>
      </c>
      <c r="R57" s="20">
        <f>BV_PP_3.3!AN69</f>
        <v>28143</v>
      </c>
      <c r="S57" s="20">
        <f>BV_PP_3.3!AO69</f>
        <v>33892</v>
      </c>
      <c r="T57" s="20">
        <f>BV_PP_3.3!AP69</f>
        <v>36394</v>
      </c>
      <c r="U57" s="20">
        <f>BV_PP_3.3!AQ69</f>
        <v>40285</v>
      </c>
      <c r="V57" s="20">
        <f>BV_PP_3.3!AR69</f>
        <v>42156</v>
      </c>
      <c r="W57" s="20">
        <f>BV_PP_3.3!AS69</f>
        <v>36225</v>
      </c>
      <c r="X57" s="20">
        <f>BV_PP_3.3!AT69</f>
        <v>37918</v>
      </c>
      <c r="Y57" s="20">
        <f>BV_PP_3.3!AU69</f>
        <v>40382</v>
      </c>
      <c r="Z57" s="20">
        <f>BV_PP_3.3!AV69</f>
        <v>39664</v>
      </c>
      <c r="AA57" s="20">
        <f>BV_PP_3.3!AW69</f>
        <v>41369</v>
      </c>
      <c r="AB57" s="20">
        <f>BV_PP_3.3!AX69</f>
        <v>39719</v>
      </c>
      <c r="AC57" s="20">
        <f>BV_PP_3.3!AY69</f>
        <v>41187</v>
      </c>
      <c r="AD57" s="20">
        <f>BV_PP_3.3!AZ69</f>
        <v>44476</v>
      </c>
      <c r="AE57" s="20">
        <f>BV_PP_3.3!BA69</f>
        <v>48142</v>
      </c>
      <c r="AF57" s="20">
        <f>BV_PP_3.3!BB69</f>
        <v>51028</v>
      </c>
      <c r="AG57" s="20">
        <f>BV_PP_3.3!BC69</f>
        <v>52405</v>
      </c>
      <c r="AH57" s="20">
        <f>BV_PP_3.3!BD69</f>
        <v>57543</v>
      </c>
      <c r="AI57" s="20">
        <f>BV_PP_3.3!BE69</f>
        <v>60467</v>
      </c>
      <c r="AJ57" s="20">
        <f>BV_PP_3.3!BF69</f>
        <v>63509</v>
      </c>
      <c r="AK57" s="20"/>
    </row>
    <row r="58" spans="1:37" ht="13.5" thickBot="1">
      <c r="A58" s="25" t="s">
        <v>11</v>
      </c>
      <c r="B58" s="26" t="s">
        <v>28</v>
      </c>
      <c r="C58" s="25" t="s">
        <v>0</v>
      </c>
      <c r="D58" s="26" t="s">
        <v>29</v>
      </c>
      <c r="E58" s="27"/>
      <c r="F58" s="27"/>
      <c r="G58" s="27"/>
      <c r="H58" s="27"/>
      <c r="I58" s="27"/>
      <c r="J58" s="27"/>
      <c r="K58" s="27"/>
      <c r="L58" s="27"/>
      <c r="M58" s="27"/>
      <c r="N58" s="27"/>
      <c r="O58" s="27"/>
      <c r="P58" s="27"/>
      <c r="Q58" s="27"/>
      <c r="R58" s="2">
        <f>(R57-Q57)/ABS(Q57)</f>
        <v>-0.16256025709694696</v>
      </c>
      <c r="S58" s="2">
        <f t="shared" ref="S58:AJ58" si="0">(S57-R57)/ABS(R57)</f>
        <v>0.20427815087233059</v>
      </c>
      <c r="T58" s="2">
        <f t="shared" si="0"/>
        <v>7.3822731027971197E-2</v>
      </c>
      <c r="U58" s="2">
        <f t="shared" si="0"/>
        <v>0.10691322745507502</v>
      </c>
      <c r="V58" s="2">
        <f t="shared" si="0"/>
        <v>4.6444085888047659E-2</v>
      </c>
      <c r="W58" s="2">
        <f t="shared" si="0"/>
        <v>-0.14069171648163961</v>
      </c>
      <c r="X58" s="2">
        <f t="shared" si="0"/>
        <v>4.6735679779158039E-2</v>
      </c>
      <c r="Y58" s="2">
        <f t="shared" si="0"/>
        <v>6.4982330291682044E-2</v>
      </c>
      <c r="Z58" s="2">
        <f t="shared" si="0"/>
        <v>-1.7780199098608292E-2</v>
      </c>
      <c r="AA58" s="2">
        <f t="shared" si="0"/>
        <v>4.2986083098023396E-2</v>
      </c>
      <c r="AB58" s="2">
        <f t="shared" si="0"/>
        <v>-3.988493799705093E-2</v>
      </c>
      <c r="AC58" s="2">
        <f t="shared" si="0"/>
        <v>3.6959641481406881E-2</v>
      </c>
      <c r="AD58" s="2">
        <f t="shared" si="0"/>
        <v>7.9855294146211189E-2</v>
      </c>
      <c r="AE58" s="2">
        <f t="shared" si="0"/>
        <v>8.2426477201187162E-2</v>
      </c>
      <c r="AF58" s="2">
        <f t="shared" si="0"/>
        <v>5.9947654854389097E-2</v>
      </c>
      <c r="AG58" s="2">
        <f t="shared" si="0"/>
        <v>2.6985184604530844E-2</v>
      </c>
      <c r="AH58" s="2">
        <f t="shared" si="0"/>
        <v>9.804407976338135E-2</v>
      </c>
      <c r="AI58" s="2">
        <f t="shared" si="0"/>
        <v>5.0814173748327335E-2</v>
      </c>
      <c r="AJ58" s="2">
        <f t="shared" si="0"/>
        <v>5.0308432698827461E-2</v>
      </c>
      <c r="AK58" s="1"/>
    </row>
    <row r="63" spans="1:37">
      <c r="E63" s="28"/>
      <c r="F63" s="28"/>
      <c r="G63" s="28"/>
      <c r="H63" s="28"/>
      <c r="I63" s="28"/>
      <c r="J63" s="28"/>
      <c r="K63" s="28"/>
      <c r="L63" s="28"/>
      <c r="M63" s="28"/>
      <c r="N63" s="28"/>
      <c r="O63" s="28"/>
      <c r="P63" s="28"/>
      <c r="Q63" s="28"/>
    </row>
  </sheetData>
  <mergeCells count="18">
    <mergeCell ref="A44:B44"/>
    <mergeCell ref="C44:D44"/>
    <mergeCell ref="A56:B56"/>
    <mergeCell ref="C56:D56"/>
    <mergeCell ref="A47:B47"/>
    <mergeCell ref="C47:D47"/>
    <mergeCell ref="A50:B50"/>
    <mergeCell ref="C50:D50"/>
    <mergeCell ref="A53:B53"/>
    <mergeCell ref="C53:D53"/>
    <mergeCell ref="A1:B1"/>
    <mergeCell ref="C1:D1"/>
    <mergeCell ref="A40:B40"/>
    <mergeCell ref="C40:D40"/>
    <mergeCell ref="A41:B41"/>
    <mergeCell ref="C41:D41"/>
    <mergeCell ref="A19:B19"/>
    <mergeCell ref="C19:D19"/>
  </mergeCells>
  <pageMargins left="0.23622047244094491" right="0.23622047244094491" top="0.78740157480314965" bottom="0.47244094488188981" header="0.31496062992125984" footer="0.31496062992125984"/>
  <pageSetup paperSize="9" scale="73" fitToWidth="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CN186"/>
  <sheetViews>
    <sheetView zoomScale="96" zoomScaleNormal="96" zoomScaleSheetLayoutView="100" workbookViewId="0">
      <selection sqref="A1:B1"/>
    </sheetView>
  </sheetViews>
  <sheetFormatPr baseColWidth="10" defaultColWidth="12" defaultRowHeight="10.5" outlineLevelRow="2" outlineLevelCol="1"/>
  <cols>
    <col min="1" max="2" width="23.83203125" customWidth="1"/>
    <col min="3" max="3" width="24.5" customWidth="1"/>
    <col min="4" max="4" width="23.83203125" customWidth="1"/>
    <col min="5" max="6" width="12.83203125" style="64" hidden="1" customWidth="1" outlineLevel="1"/>
    <col min="7" max="26" width="12.83203125" hidden="1" customWidth="1" outlineLevel="1"/>
    <col min="27" max="27" width="12.83203125" customWidth="1" collapsed="1"/>
    <col min="28" max="34" width="12.83203125" hidden="1" customWidth="1" outlineLevel="1"/>
    <col min="35" max="35" width="12.83203125" customWidth="1" collapsed="1"/>
    <col min="36" max="42" width="12.83203125" hidden="1" customWidth="1" outlineLevel="1"/>
    <col min="43" max="45" width="12.83203125" hidden="1" customWidth="1" outlineLevel="1" collapsed="1"/>
    <col min="46" max="47" width="12.83203125" hidden="1" customWidth="1" outlineLevel="1"/>
    <col min="48" max="49" width="12.83203125" hidden="1" customWidth="1" outlineLevel="1" collapsed="1"/>
    <col min="50" max="54" width="12.83203125" hidden="1" customWidth="1" outlineLevel="1"/>
    <col min="55" max="55" width="12.83203125" customWidth="1" collapsed="1"/>
    <col min="56" max="56" width="12.83203125" hidden="1" customWidth="1" outlineLevel="1"/>
    <col min="57" max="57" width="12.83203125" customWidth="1" collapsed="1"/>
    <col min="58" max="58" width="17.5" bestFit="1" customWidth="1"/>
    <col min="59" max="61" width="12.83203125" customWidth="1"/>
    <col min="62" max="62" width="14.83203125" bestFit="1" customWidth="1"/>
  </cols>
  <sheetData>
    <row r="1" spans="1:92" ht="82.15" customHeight="1">
      <c r="A1" s="69" t="s">
        <v>111</v>
      </c>
      <c r="B1" s="69"/>
      <c r="C1" s="69" t="s">
        <v>112</v>
      </c>
      <c r="D1" s="69"/>
      <c r="BG1" s="29" t="s">
        <v>113</v>
      </c>
      <c r="BH1" s="29" t="s">
        <v>114</v>
      </c>
    </row>
    <row r="2" spans="1:92" ht="25.5">
      <c r="A2" s="7"/>
      <c r="B2" s="7"/>
      <c r="E2" s="30" t="s">
        <v>65</v>
      </c>
      <c r="F2" s="8">
        <v>1971</v>
      </c>
      <c r="G2" s="8">
        <v>1972</v>
      </c>
      <c r="H2" s="8">
        <v>1973</v>
      </c>
      <c r="I2" s="8">
        <v>1974</v>
      </c>
      <c r="J2" s="8">
        <v>1975</v>
      </c>
      <c r="K2" s="8">
        <v>1976</v>
      </c>
      <c r="L2" s="8">
        <v>1977</v>
      </c>
      <c r="M2" s="8">
        <v>1978</v>
      </c>
      <c r="N2" s="8">
        <v>1979</v>
      </c>
      <c r="O2" s="30" t="s">
        <v>66</v>
      </c>
      <c r="P2" s="8">
        <v>1981</v>
      </c>
      <c r="Q2" s="8">
        <v>1982</v>
      </c>
      <c r="R2" s="8">
        <v>1983</v>
      </c>
      <c r="S2" s="8">
        <v>1984</v>
      </c>
      <c r="T2" s="30" t="s">
        <v>67</v>
      </c>
      <c r="U2" s="30" t="s">
        <v>68</v>
      </c>
      <c r="V2" s="30" t="s">
        <v>69</v>
      </c>
      <c r="W2" s="30" t="s">
        <v>70</v>
      </c>
      <c r="X2" s="30" t="s">
        <v>71</v>
      </c>
      <c r="Y2" s="30" t="s">
        <v>72</v>
      </c>
      <c r="Z2" s="30" t="s">
        <v>73</v>
      </c>
      <c r="AA2" s="30" t="s">
        <v>74</v>
      </c>
      <c r="AB2" s="30" t="s">
        <v>75</v>
      </c>
      <c r="AC2" s="30" t="s">
        <v>76</v>
      </c>
      <c r="AD2" s="30" t="s">
        <v>77</v>
      </c>
      <c r="AE2" s="30" t="s">
        <v>78</v>
      </c>
      <c r="AF2" s="30" t="s">
        <v>79</v>
      </c>
      <c r="AG2" s="30" t="s">
        <v>80</v>
      </c>
      <c r="AH2" s="30" t="s">
        <v>81</v>
      </c>
      <c r="AI2" s="30" t="s">
        <v>82</v>
      </c>
      <c r="AJ2" s="30" t="s">
        <v>83</v>
      </c>
      <c r="AK2" s="30" t="s">
        <v>84</v>
      </c>
      <c r="AL2" s="30" t="s">
        <v>85</v>
      </c>
      <c r="AM2" s="30" t="s">
        <v>86</v>
      </c>
      <c r="AN2" s="30" t="s">
        <v>87</v>
      </c>
      <c r="AO2" s="30" t="s">
        <v>88</v>
      </c>
      <c r="AP2" s="30" t="s">
        <v>89</v>
      </c>
      <c r="AQ2" s="30" t="s">
        <v>90</v>
      </c>
      <c r="AR2" s="30" t="s">
        <v>91</v>
      </c>
      <c r="AS2" s="30" t="s">
        <v>92</v>
      </c>
      <c r="AT2" s="30" t="s">
        <v>93</v>
      </c>
      <c r="AU2" s="30" t="s">
        <v>94</v>
      </c>
      <c r="AV2" s="30" t="s">
        <v>95</v>
      </c>
      <c r="AW2" s="30" t="s">
        <v>96</v>
      </c>
      <c r="AX2" s="30" t="s">
        <v>97</v>
      </c>
      <c r="AY2" s="30" t="s">
        <v>98</v>
      </c>
      <c r="AZ2" s="30" t="s">
        <v>99</v>
      </c>
      <c r="BA2" s="30" t="s">
        <v>100</v>
      </c>
      <c r="BB2" s="30" t="s">
        <v>101</v>
      </c>
      <c r="BC2" s="30" t="s">
        <v>102</v>
      </c>
      <c r="BD2" s="30" t="s">
        <v>103</v>
      </c>
      <c r="BE2" s="30" t="s">
        <v>104</v>
      </c>
      <c r="BF2" s="30" t="s">
        <v>105</v>
      </c>
      <c r="BG2" s="29" t="s">
        <v>115</v>
      </c>
      <c r="BH2" s="29" t="s">
        <v>116</v>
      </c>
    </row>
    <row r="3" spans="1:92" s="35" customFormat="1" ht="14.25">
      <c r="A3" s="80" t="s">
        <v>57</v>
      </c>
      <c r="B3" s="81"/>
      <c r="C3" s="80" t="s">
        <v>56</v>
      </c>
      <c r="D3" s="81"/>
      <c r="E3" s="31">
        <v>1382000</v>
      </c>
      <c r="F3" s="31" t="s">
        <v>20</v>
      </c>
      <c r="G3" s="31" t="s">
        <v>20</v>
      </c>
      <c r="H3" s="31">
        <v>1476000</v>
      </c>
      <c r="I3" s="31" t="s">
        <v>20</v>
      </c>
      <c r="J3" s="31" t="s">
        <v>20</v>
      </c>
      <c r="K3" s="31" t="s">
        <v>20</v>
      </c>
      <c r="L3" s="31" t="s">
        <v>20</v>
      </c>
      <c r="M3" s="31">
        <v>1581442</v>
      </c>
      <c r="N3" s="31" t="s">
        <v>20</v>
      </c>
      <c r="O3" s="31">
        <v>1688000</v>
      </c>
      <c r="P3" s="31" t="s">
        <v>20</v>
      </c>
      <c r="Q3" s="31" t="s">
        <v>20</v>
      </c>
      <c r="R3" s="31" t="s">
        <v>20</v>
      </c>
      <c r="S3" s="31">
        <v>1959000</v>
      </c>
      <c r="T3" s="31" t="s">
        <v>20</v>
      </c>
      <c r="U3" s="31" t="s">
        <v>20</v>
      </c>
      <c r="V3" s="31">
        <v>3173019</v>
      </c>
      <c r="W3" s="31">
        <v>3257041</v>
      </c>
      <c r="X3" s="31">
        <v>3341063</v>
      </c>
      <c r="Y3" s="31">
        <v>3440158</v>
      </c>
      <c r="Z3" s="31">
        <v>3386904</v>
      </c>
      <c r="AA3" s="32">
        <v>3385066</v>
      </c>
      <c r="AB3" s="32">
        <v>3312210.5</v>
      </c>
      <c r="AC3" s="32">
        <v>3239355</v>
      </c>
      <c r="AD3" s="32">
        <v>3193429.5</v>
      </c>
      <c r="AE3" s="32">
        <v>3147504</v>
      </c>
      <c r="AF3" s="32">
        <v>3143590</v>
      </c>
      <c r="AG3" s="32">
        <v>3139676</v>
      </c>
      <c r="AH3" s="32">
        <v>3182840</v>
      </c>
      <c r="AI3" s="32">
        <v>3226004</v>
      </c>
      <c r="AJ3" s="32">
        <v>3268691</v>
      </c>
      <c r="AK3" s="32">
        <v>3311378</v>
      </c>
      <c r="AL3" s="32">
        <v>3262464.5</v>
      </c>
      <c r="AM3" s="32">
        <v>3213551</v>
      </c>
      <c r="AN3" s="32">
        <v>3311433</v>
      </c>
      <c r="AO3" s="32">
        <v>3431851</v>
      </c>
      <c r="AP3" s="32">
        <v>3545571</v>
      </c>
      <c r="AQ3" s="32">
        <v>3651984</v>
      </c>
      <c r="AR3" s="32">
        <v>3643340</v>
      </c>
      <c r="AS3" s="32">
        <v>3696045</v>
      </c>
      <c r="AT3" s="32">
        <v>3787263</v>
      </c>
      <c r="AU3" s="32">
        <v>3858803</v>
      </c>
      <c r="AV3" s="32">
        <v>3932187</v>
      </c>
      <c r="AW3" s="32">
        <v>4000077</v>
      </c>
      <c r="AX3" s="32">
        <v>4068196</v>
      </c>
      <c r="AY3" s="32">
        <v>4090508</v>
      </c>
      <c r="AZ3" s="32">
        <v>4177769</v>
      </c>
      <c r="BA3" s="32">
        <v>4245569</v>
      </c>
      <c r="BB3" s="32">
        <v>4343703</v>
      </c>
      <c r="BC3" s="32">
        <v>4401466</v>
      </c>
      <c r="BD3" s="32">
        <v>4477775</v>
      </c>
      <c r="BE3" s="32">
        <v>4619879</v>
      </c>
      <c r="BF3" s="32">
        <v>4736943</v>
      </c>
      <c r="BG3" s="33">
        <f>(BF3-BE3)/ABS(BE3)</f>
        <v>2.5339191784027243E-2</v>
      </c>
      <c r="BH3" s="34">
        <f>IF(ISERROR(AVERAGE((AW3-AV3)/ABS(AV3),(AX3-AW3)/ABS(AW3),(AY3-AX3)/ABS(AX3),(AZ3-AY3)/ABS(AY3),(BA3-AZ3)/ABS(AZ3),(BB3-BA3)/ABS(BA3),(BC3-BB3)/ABS(BB3),(BD3-BC3)/ABS(BC3),(BE3-BD3)/ABS(BD3),(BF3-BE3)/ABS(BE3))),"–",AVERAGE((AW3-AV3)/ABS(AV3),(AX3-AW3)/ABS(AW3),(AY3-AX3)/ABS(AX3),(AZ3-AY3)/ABS(AY3),(BA3-AZ3)/ABS(AZ3),(BB3-BA3)/ABS(BA3),(BC3-BB3)/ABS(BB3),(BD3-BC3)/ABS(BC3),(BE3-BD3)/ABS(BD3),(BF3-BE3)/ABS(BE3)))</f>
        <v>1.8816476072975204E-2</v>
      </c>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row>
    <row r="4" spans="1:92" s="35" customFormat="1" ht="26.25" customHeight="1">
      <c r="A4" s="70" t="s">
        <v>59</v>
      </c>
      <c r="B4" s="71"/>
      <c r="C4" s="70" t="s">
        <v>58</v>
      </c>
      <c r="D4" s="71"/>
      <c r="E4" s="37">
        <v>15581</v>
      </c>
      <c r="F4" s="37" t="s">
        <v>20</v>
      </c>
      <c r="G4" s="37" t="s">
        <v>20</v>
      </c>
      <c r="H4" s="37">
        <v>17003</v>
      </c>
      <c r="I4" s="37">
        <v>17435</v>
      </c>
      <c r="J4" s="37" t="s">
        <v>20</v>
      </c>
      <c r="K4" s="37" t="s">
        <v>20</v>
      </c>
      <c r="L4" s="37" t="s">
        <v>20</v>
      </c>
      <c r="M4" s="37">
        <v>17054</v>
      </c>
      <c r="N4" s="37" t="s">
        <v>20</v>
      </c>
      <c r="O4" s="37" t="s">
        <v>20</v>
      </c>
      <c r="P4" s="37" t="s">
        <v>20</v>
      </c>
      <c r="Q4" s="37" t="s">
        <v>20</v>
      </c>
      <c r="R4" s="37" t="s">
        <v>20</v>
      </c>
      <c r="S4" s="37" t="s">
        <v>20</v>
      </c>
      <c r="T4" s="37">
        <v>17900</v>
      </c>
      <c r="U4" s="37" t="s">
        <v>20</v>
      </c>
      <c r="V4" s="37">
        <v>6151</v>
      </c>
      <c r="W4" s="37">
        <v>6127</v>
      </c>
      <c r="X4" s="37">
        <v>6103</v>
      </c>
      <c r="Y4" s="37">
        <v>6079</v>
      </c>
      <c r="Z4" s="37">
        <v>5813</v>
      </c>
      <c r="AA4" s="38">
        <v>5190</v>
      </c>
      <c r="AB4" s="38">
        <v>4958.5</v>
      </c>
      <c r="AC4" s="38">
        <v>4727</v>
      </c>
      <c r="AD4" s="38">
        <v>4506</v>
      </c>
      <c r="AE4" s="38">
        <v>4285</v>
      </c>
      <c r="AF4" s="38">
        <v>4045.5</v>
      </c>
      <c r="AG4" s="38">
        <v>3806</v>
      </c>
      <c r="AH4" s="38">
        <v>3612</v>
      </c>
      <c r="AI4" s="38">
        <v>3418</v>
      </c>
      <c r="AJ4" s="38">
        <v>3294</v>
      </c>
      <c r="AK4" s="38">
        <v>3170</v>
      </c>
      <c r="AL4" s="38">
        <v>3052.5</v>
      </c>
      <c r="AM4" s="38">
        <v>2935</v>
      </c>
      <c r="AN4" s="38">
        <v>2770</v>
      </c>
      <c r="AO4" s="38">
        <v>2668</v>
      </c>
      <c r="AP4" s="38">
        <v>2543</v>
      </c>
      <c r="AQ4" s="38">
        <v>2435</v>
      </c>
      <c r="AR4" s="38">
        <v>2351</v>
      </c>
      <c r="AS4" s="38">
        <v>2265</v>
      </c>
      <c r="AT4" s="38">
        <v>2191</v>
      </c>
      <c r="AU4" s="38">
        <v>2073</v>
      </c>
      <c r="AV4" s="38">
        <v>1957</v>
      </c>
      <c r="AW4" s="38">
        <v>1866</v>
      </c>
      <c r="AX4" s="38">
        <v>1782</v>
      </c>
      <c r="AY4" s="38">
        <v>1713</v>
      </c>
      <c r="AZ4" s="38">
        <v>1643</v>
      </c>
      <c r="BA4" s="38">
        <v>1562</v>
      </c>
      <c r="BB4" s="38">
        <v>1491</v>
      </c>
      <c r="BC4" s="38">
        <v>1434</v>
      </c>
      <c r="BD4" s="38">
        <v>1389</v>
      </c>
      <c r="BE4" s="38">
        <v>1353</v>
      </c>
      <c r="BF4" s="38">
        <v>1320</v>
      </c>
      <c r="BG4" s="39">
        <f t="shared" ref="BG4:BG67" si="0">(BF4-BE4)/ABS(BE4)</f>
        <v>-2.4390243902439025E-2</v>
      </c>
      <c r="BH4" s="34">
        <f t="shared" ref="BH4:BH67" si="1">IF(ISERROR(AVERAGE((AW4-AV4)/ABS(AV4),(AX4-AW4)/ABS(AW4),(AY4-AX4)/ABS(AX4),(AZ4-AY4)/ABS(AY4),(BA4-AZ4)/ABS(AZ4),(BB4-BA4)/ABS(BA4),(BC4-BB4)/ABS(BB4),(BD4-BC4)/ABS(BC4),(BE4-BD4)/ABS(BD4),(BF4-BE4)/ABS(BE4))),"–",AVERAGE((AW4-AV4)/ABS(AV4),(AX4-AW4)/ABS(AW4),(AY4-AX4)/ABS(AX4),(AZ4-AY4)/ABS(AY4),(BA4-AZ4)/ABS(AZ4),(BB4-BA4)/ABS(BA4),(BC4-BB4)/ABS(BB4),(BD4-BC4)/ABS(BC4),(BE4-BD4)/ABS(BD4),(BF4-BE4)/ABS(BE4)))</f>
        <v>-3.8577324789993032E-2</v>
      </c>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row>
    <row r="5" spans="1:92" ht="12.75">
      <c r="A5" s="21" t="s">
        <v>10</v>
      </c>
      <c r="B5" s="65"/>
      <c r="C5" s="21" t="s">
        <v>3</v>
      </c>
      <c r="D5" s="65"/>
      <c r="E5" s="66"/>
      <c r="F5" s="66"/>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5"/>
    </row>
    <row r="6" spans="1:92" s="35" customFormat="1" ht="12.75" hidden="1" outlineLevel="1">
      <c r="A6" s="40" t="s">
        <v>48</v>
      </c>
      <c r="B6" s="68"/>
      <c r="C6" s="40" t="s">
        <v>46</v>
      </c>
      <c r="D6" s="68"/>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2"/>
      <c r="BH6" s="43"/>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row>
    <row r="7" spans="1:92" ht="12.75" hidden="1" outlineLevel="1">
      <c r="A7" s="15" t="s">
        <v>11</v>
      </c>
      <c r="B7" s="16"/>
      <c r="C7" s="15" t="s">
        <v>44</v>
      </c>
      <c r="D7" s="16"/>
      <c r="E7" s="20" t="s">
        <v>20</v>
      </c>
      <c r="F7" s="20" t="s">
        <v>20</v>
      </c>
      <c r="G7" s="20" t="s">
        <v>20</v>
      </c>
      <c r="H7" s="20" t="s">
        <v>20</v>
      </c>
      <c r="I7" s="20" t="s">
        <v>20</v>
      </c>
      <c r="J7" s="20" t="s">
        <v>20</v>
      </c>
      <c r="K7" s="20" t="s">
        <v>20</v>
      </c>
      <c r="L7" s="20" t="s">
        <v>20</v>
      </c>
      <c r="M7" s="20" t="s">
        <v>20</v>
      </c>
      <c r="N7" s="20" t="s">
        <v>20</v>
      </c>
      <c r="O7" s="20" t="s">
        <v>20</v>
      </c>
      <c r="P7" s="20" t="s">
        <v>20</v>
      </c>
      <c r="Q7" s="20" t="s">
        <v>20</v>
      </c>
      <c r="R7" s="20" t="s">
        <v>20</v>
      </c>
      <c r="S7" s="20" t="s">
        <v>20</v>
      </c>
      <c r="T7" s="20" t="s">
        <v>20</v>
      </c>
      <c r="U7" s="20" t="s">
        <v>20</v>
      </c>
      <c r="V7" s="20" t="s">
        <v>20</v>
      </c>
      <c r="W7" s="20" t="s">
        <v>20</v>
      </c>
      <c r="X7" s="20" t="s">
        <v>20</v>
      </c>
      <c r="Y7" s="20" t="s">
        <v>20</v>
      </c>
      <c r="Z7" s="20" t="s">
        <v>20</v>
      </c>
      <c r="AA7" s="20" t="s">
        <v>20</v>
      </c>
      <c r="AB7" s="20" t="s">
        <v>20</v>
      </c>
      <c r="AC7" s="20" t="s">
        <v>20</v>
      </c>
      <c r="AD7" s="20" t="s">
        <v>20</v>
      </c>
      <c r="AE7" s="20" t="s">
        <v>20</v>
      </c>
      <c r="AF7" s="20" t="s">
        <v>20</v>
      </c>
      <c r="AG7" s="20" t="s">
        <v>20</v>
      </c>
      <c r="AH7" s="20" t="s">
        <v>20</v>
      </c>
      <c r="AI7" s="20" t="s">
        <v>20</v>
      </c>
      <c r="AJ7" s="20" t="s">
        <v>20</v>
      </c>
      <c r="AK7" s="20" t="s">
        <v>20</v>
      </c>
      <c r="AL7" s="20" t="s">
        <v>20</v>
      </c>
      <c r="AM7" s="20">
        <v>147333</v>
      </c>
      <c r="AN7" s="20">
        <v>154276</v>
      </c>
      <c r="AO7" s="20">
        <v>163611</v>
      </c>
      <c r="AP7" s="20">
        <v>174420</v>
      </c>
      <c r="AQ7" s="20">
        <v>183672</v>
      </c>
      <c r="AR7" s="20">
        <v>193674</v>
      </c>
      <c r="AS7" s="20">
        <v>205768</v>
      </c>
      <c r="AT7" s="20">
        <v>215202</v>
      </c>
      <c r="AU7" s="20">
        <v>229088</v>
      </c>
      <c r="AV7" s="20">
        <v>240171</v>
      </c>
      <c r="AW7" s="20">
        <v>253934</v>
      </c>
      <c r="AX7" s="20">
        <v>265576</v>
      </c>
      <c r="AY7" s="20">
        <v>278584</v>
      </c>
      <c r="AZ7" s="20">
        <v>292711</v>
      </c>
      <c r="BA7" s="20">
        <v>305684</v>
      </c>
      <c r="BB7" s="20">
        <v>318542</v>
      </c>
      <c r="BC7" s="20">
        <v>331471</v>
      </c>
      <c r="BD7" s="20">
        <v>346952</v>
      </c>
      <c r="BE7" s="20">
        <v>360881</v>
      </c>
      <c r="BF7" s="20">
        <v>373998</v>
      </c>
      <c r="BG7" s="44">
        <f t="shared" si="0"/>
        <v>3.6347161529700925E-2</v>
      </c>
      <c r="BH7" s="45">
        <f t="shared" si="1"/>
        <v>4.5301103653687787E-2</v>
      </c>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row>
    <row r="8" spans="1:92" ht="12.75" hidden="1" outlineLevel="2">
      <c r="A8" s="15" t="s">
        <v>22</v>
      </c>
      <c r="B8" s="46" t="s">
        <v>15</v>
      </c>
      <c r="C8" s="15" t="s">
        <v>4</v>
      </c>
      <c r="D8" s="46" t="s">
        <v>16</v>
      </c>
      <c r="E8" s="20" t="s">
        <v>20</v>
      </c>
      <c r="F8" s="20" t="s">
        <v>20</v>
      </c>
      <c r="G8" s="20" t="s">
        <v>20</v>
      </c>
      <c r="H8" s="20" t="s">
        <v>20</v>
      </c>
      <c r="I8" s="20" t="s">
        <v>20</v>
      </c>
      <c r="J8" s="20" t="s">
        <v>20</v>
      </c>
      <c r="K8" s="20" t="s">
        <v>20</v>
      </c>
      <c r="L8" s="20" t="s">
        <v>20</v>
      </c>
      <c r="M8" s="20" t="s">
        <v>20</v>
      </c>
      <c r="N8" s="20" t="s">
        <v>20</v>
      </c>
      <c r="O8" s="20" t="s">
        <v>20</v>
      </c>
      <c r="P8" s="20" t="s">
        <v>20</v>
      </c>
      <c r="Q8" s="20" t="s">
        <v>20</v>
      </c>
      <c r="R8" s="20" t="s">
        <v>20</v>
      </c>
      <c r="S8" s="20" t="s">
        <v>20</v>
      </c>
      <c r="T8" s="20" t="s">
        <v>20</v>
      </c>
      <c r="U8" s="20" t="s">
        <v>20</v>
      </c>
      <c r="V8" s="20" t="s">
        <v>20</v>
      </c>
      <c r="W8" s="20" t="s">
        <v>20</v>
      </c>
      <c r="X8" s="20" t="s">
        <v>20</v>
      </c>
      <c r="Y8" s="20" t="s">
        <v>20</v>
      </c>
      <c r="Z8" s="20" t="s">
        <v>20</v>
      </c>
      <c r="AA8" s="20" t="s">
        <v>20</v>
      </c>
      <c r="AB8" s="20" t="s">
        <v>20</v>
      </c>
      <c r="AC8" s="20" t="s">
        <v>20</v>
      </c>
      <c r="AD8" s="20" t="s">
        <v>20</v>
      </c>
      <c r="AE8" s="20" t="s">
        <v>20</v>
      </c>
      <c r="AF8" s="20" t="s">
        <v>20</v>
      </c>
      <c r="AG8" s="20" t="s">
        <v>20</v>
      </c>
      <c r="AH8" s="20" t="s">
        <v>20</v>
      </c>
      <c r="AI8" s="20" t="s">
        <v>20</v>
      </c>
      <c r="AJ8" s="20" t="s">
        <v>20</v>
      </c>
      <c r="AK8" s="20" t="s">
        <v>20</v>
      </c>
      <c r="AL8" s="20" t="s">
        <v>20</v>
      </c>
      <c r="AM8" s="20">
        <v>2560.6750000000002</v>
      </c>
      <c r="AN8" s="20">
        <v>2902.098</v>
      </c>
      <c r="AO8" s="20">
        <v>3097.422</v>
      </c>
      <c r="AP8" s="20">
        <v>3328.1309999999999</v>
      </c>
      <c r="AQ8" s="20">
        <v>3522.1759999999999</v>
      </c>
      <c r="AR8" s="20">
        <v>3677.1060000000002</v>
      </c>
      <c r="AS8" s="20">
        <v>3748.8049999999998</v>
      </c>
      <c r="AT8" s="20">
        <v>3945.3470000000002</v>
      </c>
      <c r="AU8" s="20">
        <v>4158.2179999999998</v>
      </c>
      <c r="AV8" s="20">
        <v>4398.0069999999996</v>
      </c>
      <c r="AW8" s="20">
        <v>4717.692</v>
      </c>
      <c r="AX8" s="20">
        <v>4863.3789999999999</v>
      </c>
      <c r="AY8" s="20">
        <v>5189.12</v>
      </c>
      <c r="AZ8" s="20">
        <v>5384.32</v>
      </c>
      <c r="BA8" s="20">
        <v>5675.7269999999999</v>
      </c>
      <c r="BB8" s="20">
        <v>5926.4459999999999</v>
      </c>
      <c r="BC8" s="20">
        <v>6246.4859999999999</v>
      </c>
      <c r="BD8" s="20">
        <v>6485.9639999999999</v>
      </c>
      <c r="BE8" s="20">
        <v>6725.442</v>
      </c>
      <c r="BF8" s="20">
        <v>6994.8440000000001</v>
      </c>
      <c r="BG8" s="44">
        <f t="shared" si="0"/>
        <v>4.0057144199593137E-2</v>
      </c>
      <c r="BH8" s="45">
        <f t="shared" si="1"/>
        <v>4.7578009553476651E-2</v>
      </c>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row>
    <row r="9" spans="1:92" ht="12.75" hidden="1" outlineLevel="1">
      <c r="A9" s="15" t="s">
        <v>21</v>
      </c>
      <c r="B9" s="46" t="s">
        <v>12</v>
      </c>
      <c r="C9" s="15" t="s">
        <v>24</v>
      </c>
      <c r="D9" s="46" t="s">
        <v>27</v>
      </c>
      <c r="E9" s="20" t="s">
        <v>20</v>
      </c>
      <c r="F9" s="20" t="s">
        <v>20</v>
      </c>
      <c r="G9" s="20" t="s">
        <v>20</v>
      </c>
      <c r="H9" s="20" t="s">
        <v>20</v>
      </c>
      <c r="I9" s="20" t="s">
        <v>20</v>
      </c>
      <c r="J9" s="20" t="s">
        <v>20</v>
      </c>
      <c r="K9" s="20" t="s">
        <v>20</v>
      </c>
      <c r="L9" s="20" t="s">
        <v>20</v>
      </c>
      <c r="M9" s="20" t="s">
        <v>20</v>
      </c>
      <c r="N9" s="20" t="s">
        <v>20</v>
      </c>
      <c r="O9" s="20" t="s">
        <v>20</v>
      </c>
      <c r="P9" s="20" t="s">
        <v>20</v>
      </c>
      <c r="Q9" s="20" t="s">
        <v>20</v>
      </c>
      <c r="R9" s="20" t="s">
        <v>20</v>
      </c>
      <c r="S9" s="20" t="s">
        <v>20</v>
      </c>
      <c r="T9" s="20" t="s">
        <v>20</v>
      </c>
      <c r="U9" s="20" t="s">
        <v>20</v>
      </c>
      <c r="V9" s="20" t="s">
        <v>20</v>
      </c>
      <c r="W9" s="20" t="s">
        <v>20</v>
      </c>
      <c r="X9" s="20" t="s">
        <v>20</v>
      </c>
      <c r="Y9" s="20" t="s">
        <v>20</v>
      </c>
      <c r="Z9" s="20" t="s">
        <v>20</v>
      </c>
      <c r="AA9" s="20" t="s">
        <v>20</v>
      </c>
      <c r="AB9" s="20" t="s">
        <v>20</v>
      </c>
      <c r="AC9" s="20" t="s">
        <v>20</v>
      </c>
      <c r="AD9" s="20" t="s">
        <v>20</v>
      </c>
      <c r="AE9" s="20" t="s">
        <v>20</v>
      </c>
      <c r="AF9" s="20" t="s">
        <v>20</v>
      </c>
      <c r="AG9" s="20" t="s">
        <v>20</v>
      </c>
      <c r="AH9" s="20" t="s">
        <v>20</v>
      </c>
      <c r="AI9" s="20" t="s">
        <v>20</v>
      </c>
      <c r="AJ9" s="20" t="s">
        <v>20</v>
      </c>
      <c r="AK9" s="20" t="s">
        <v>20</v>
      </c>
      <c r="AL9" s="20" t="s">
        <v>20</v>
      </c>
      <c r="AM9" s="20">
        <v>17380.186380512172</v>
      </c>
      <c r="AN9" s="20">
        <v>18811.078845705099</v>
      </c>
      <c r="AO9" s="20">
        <v>18931.624401782276</v>
      </c>
      <c r="AP9" s="20">
        <v>19081.131750945991</v>
      </c>
      <c r="AQ9" s="20">
        <v>19176.444967115291</v>
      </c>
      <c r="AR9" s="20">
        <v>18986.05904767806</v>
      </c>
      <c r="AS9" s="20">
        <v>18218.600559853814</v>
      </c>
      <c r="AT9" s="20">
        <v>18333.226457003191</v>
      </c>
      <c r="AU9" s="20">
        <v>18151.182078502585</v>
      </c>
      <c r="AV9" s="20">
        <v>18311.981879577463</v>
      </c>
      <c r="AW9" s="20">
        <v>18578.418014129657</v>
      </c>
      <c r="AX9" s="20">
        <v>18312.569659909026</v>
      </c>
      <c r="AY9" s="20">
        <v>18626.769663727995</v>
      </c>
      <c r="AZ9" s="20">
        <v>18394.662311973243</v>
      </c>
      <c r="BA9" s="20">
        <v>18567.301527067164</v>
      </c>
      <c r="BB9" s="20">
        <v>18604.912382040671</v>
      </c>
      <c r="BC9" s="20">
        <v>18844.74358239484</v>
      </c>
      <c r="BD9" s="20">
        <v>18694.124835712144</v>
      </c>
      <c r="BE9" s="20">
        <v>18636.176468143236</v>
      </c>
      <c r="BF9" s="20">
        <v>18702.891459312617</v>
      </c>
      <c r="BG9" s="44">
        <f t="shared" si="0"/>
        <v>3.5798647476548797E-3</v>
      </c>
      <c r="BH9" s="45">
        <f t="shared" si="1"/>
        <v>2.1726076777643768E-3</v>
      </c>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row>
    <row r="10" spans="1:92" s="35" customFormat="1" ht="12.75" hidden="1" outlineLevel="1">
      <c r="A10" s="40" t="s">
        <v>49</v>
      </c>
      <c r="B10" s="68"/>
      <c r="C10" s="40" t="s">
        <v>47</v>
      </c>
      <c r="D10" s="68"/>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2"/>
      <c r="BH10" s="43"/>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row>
    <row r="11" spans="1:92" ht="12.75" hidden="1" outlineLevel="1">
      <c r="A11" s="15" t="s">
        <v>11</v>
      </c>
      <c r="B11" s="16"/>
      <c r="C11" s="15" t="s">
        <v>45</v>
      </c>
      <c r="D11" s="16"/>
      <c r="E11" s="20" t="s">
        <v>20</v>
      </c>
      <c r="F11" s="20" t="s">
        <v>20</v>
      </c>
      <c r="G11" s="20" t="s">
        <v>20</v>
      </c>
      <c r="H11" s="20" t="s">
        <v>20</v>
      </c>
      <c r="I11" s="20" t="s">
        <v>20</v>
      </c>
      <c r="J11" s="20" t="s">
        <v>20</v>
      </c>
      <c r="K11" s="20" t="s">
        <v>20</v>
      </c>
      <c r="L11" s="20" t="s">
        <v>20</v>
      </c>
      <c r="M11" s="20" t="s">
        <v>20</v>
      </c>
      <c r="N11" s="20" t="s">
        <v>20</v>
      </c>
      <c r="O11" s="20" t="s">
        <v>20</v>
      </c>
      <c r="P11" s="20" t="s">
        <v>20</v>
      </c>
      <c r="Q11" s="20" t="s">
        <v>20</v>
      </c>
      <c r="R11" s="20" t="s">
        <v>20</v>
      </c>
      <c r="S11" s="20" t="s">
        <v>20</v>
      </c>
      <c r="T11" s="20" t="s">
        <v>20</v>
      </c>
      <c r="U11" s="20" t="s">
        <v>20</v>
      </c>
      <c r="V11" s="20" t="s">
        <v>20</v>
      </c>
      <c r="W11" s="20" t="s">
        <v>20</v>
      </c>
      <c r="X11" s="20" t="s">
        <v>20</v>
      </c>
      <c r="Y11" s="20" t="s">
        <v>20</v>
      </c>
      <c r="Z11" s="20" t="s">
        <v>20</v>
      </c>
      <c r="AA11" s="20" t="s">
        <v>20</v>
      </c>
      <c r="AB11" s="20" t="s">
        <v>20</v>
      </c>
      <c r="AC11" s="20" t="s">
        <v>20</v>
      </c>
      <c r="AD11" s="20" t="s">
        <v>20</v>
      </c>
      <c r="AE11" s="20" t="s">
        <v>20</v>
      </c>
      <c r="AF11" s="20" t="s">
        <v>20</v>
      </c>
      <c r="AG11" s="20" t="s">
        <v>20</v>
      </c>
      <c r="AH11" s="20" t="s">
        <v>20</v>
      </c>
      <c r="AI11" s="20" t="s">
        <v>20</v>
      </c>
      <c r="AJ11" s="20" t="s">
        <v>20</v>
      </c>
      <c r="AK11" s="20" t="s">
        <v>20</v>
      </c>
      <c r="AL11" s="20" t="s">
        <v>20</v>
      </c>
      <c r="AM11" s="20">
        <v>326237</v>
      </c>
      <c r="AN11" s="20">
        <v>333942</v>
      </c>
      <c r="AO11" s="20">
        <v>343645</v>
      </c>
      <c r="AP11" s="20">
        <v>354446</v>
      </c>
      <c r="AQ11" s="20">
        <v>369706</v>
      </c>
      <c r="AR11" s="20">
        <v>383491</v>
      </c>
      <c r="AS11" s="20">
        <v>394088</v>
      </c>
      <c r="AT11" s="20">
        <v>406578</v>
      </c>
      <c r="AU11" s="20">
        <v>416614</v>
      </c>
      <c r="AV11" s="20">
        <v>430240</v>
      </c>
      <c r="AW11" s="20">
        <v>442242</v>
      </c>
      <c r="AX11" s="20">
        <v>455239</v>
      </c>
      <c r="AY11" s="20">
        <v>466393</v>
      </c>
      <c r="AZ11" s="20">
        <v>480588</v>
      </c>
      <c r="BA11" s="20">
        <v>492870</v>
      </c>
      <c r="BB11" s="20">
        <v>501345</v>
      </c>
      <c r="BC11" s="20">
        <v>510886</v>
      </c>
      <c r="BD11" s="20">
        <v>522770</v>
      </c>
      <c r="BE11" s="20">
        <v>533007</v>
      </c>
      <c r="BF11" s="20">
        <v>541791</v>
      </c>
      <c r="BG11" s="44">
        <f t="shared" si="0"/>
        <v>1.6480083751245295E-2</v>
      </c>
      <c r="BH11" s="45">
        <f t="shared" si="1"/>
        <v>2.3332812903427366E-2</v>
      </c>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row>
    <row r="12" spans="1:92" ht="12.75" hidden="1" outlineLevel="2">
      <c r="A12" s="15" t="s">
        <v>22</v>
      </c>
      <c r="B12" s="46" t="s">
        <v>15</v>
      </c>
      <c r="C12" s="15" t="s">
        <v>4</v>
      </c>
      <c r="D12" s="46" t="s">
        <v>16</v>
      </c>
      <c r="E12" s="20" t="s">
        <v>20</v>
      </c>
      <c r="F12" s="20" t="s">
        <v>20</v>
      </c>
      <c r="G12" s="20" t="s">
        <v>20</v>
      </c>
      <c r="H12" s="20" t="s">
        <v>20</v>
      </c>
      <c r="I12" s="20" t="s">
        <v>20</v>
      </c>
      <c r="J12" s="20" t="s">
        <v>20</v>
      </c>
      <c r="K12" s="20" t="s">
        <v>20</v>
      </c>
      <c r="L12" s="20" t="s">
        <v>20</v>
      </c>
      <c r="M12" s="20" t="s">
        <v>20</v>
      </c>
      <c r="N12" s="20" t="s">
        <v>20</v>
      </c>
      <c r="O12" s="20" t="s">
        <v>20</v>
      </c>
      <c r="P12" s="20" t="s">
        <v>20</v>
      </c>
      <c r="Q12" s="20" t="s">
        <v>20</v>
      </c>
      <c r="R12" s="20" t="s">
        <v>20</v>
      </c>
      <c r="S12" s="20" t="s">
        <v>20</v>
      </c>
      <c r="T12" s="20" t="s">
        <v>20</v>
      </c>
      <c r="U12" s="20" t="s">
        <v>20</v>
      </c>
      <c r="V12" s="20" t="s">
        <v>20</v>
      </c>
      <c r="W12" s="20" t="s">
        <v>20</v>
      </c>
      <c r="X12" s="20" t="s">
        <v>20</v>
      </c>
      <c r="Y12" s="20" t="s">
        <v>20</v>
      </c>
      <c r="Z12" s="20" t="s">
        <v>20</v>
      </c>
      <c r="AA12" s="20" t="s">
        <v>20</v>
      </c>
      <c r="AB12" s="20" t="s">
        <v>20</v>
      </c>
      <c r="AC12" s="20" t="s">
        <v>20</v>
      </c>
      <c r="AD12" s="20" t="s">
        <v>20</v>
      </c>
      <c r="AE12" s="20" t="s">
        <v>20</v>
      </c>
      <c r="AF12" s="20" t="s">
        <v>20</v>
      </c>
      <c r="AG12" s="20" t="s">
        <v>20</v>
      </c>
      <c r="AH12" s="20" t="s">
        <v>20</v>
      </c>
      <c r="AI12" s="20" t="s">
        <v>20</v>
      </c>
      <c r="AJ12" s="20" t="s">
        <v>20</v>
      </c>
      <c r="AK12" s="20" t="s">
        <v>20</v>
      </c>
      <c r="AL12" s="20" t="s">
        <v>20</v>
      </c>
      <c r="AM12" s="20">
        <v>11380.205999999998</v>
      </c>
      <c r="AN12" s="20">
        <v>11910.18</v>
      </c>
      <c r="AO12" s="20">
        <v>12385.134</v>
      </c>
      <c r="AP12" s="20">
        <v>12944.176000000001</v>
      </c>
      <c r="AQ12" s="20">
        <v>13495.350999999999</v>
      </c>
      <c r="AR12" s="20">
        <v>14001.386999999999</v>
      </c>
      <c r="AS12" s="20">
        <v>14485.038</v>
      </c>
      <c r="AT12" s="20">
        <v>14852.936</v>
      </c>
      <c r="AU12" s="20">
        <v>15250.290999999997</v>
      </c>
      <c r="AV12" s="20">
        <v>15676.521999999999</v>
      </c>
      <c r="AW12" s="20">
        <v>16016.66</v>
      </c>
      <c r="AX12" s="20">
        <v>16379.905999999999</v>
      </c>
      <c r="AY12" s="20">
        <v>16751.295000000002</v>
      </c>
      <c r="AZ12" s="20">
        <v>17133.087</v>
      </c>
      <c r="BA12" s="20">
        <v>17440.074000000001</v>
      </c>
      <c r="BB12" s="20">
        <v>17827.969000000001</v>
      </c>
      <c r="BC12" s="20">
        <v>17859.888999999999</v>
      </c>
      <c r="BD12" s="20">
        <v>18099.218000000001</v>
      </c>
      <c r="BE12" s="20">
        <v>18514.149000000001</v>
      </c>
      <c r="BF12" s="20">
        <v>18631.605</v>
      </c>
      <c r="BG12" s="44">
        <f t="shared" si="0"/>
        <v>6.3441209207076334E-3</v>
      </c>
      <c r="BH12" s="45">
        <f t="shared" si="1"/>
        <v>1.7446145137095859E-2</v>
      </c>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row>
    <row r="13" spans="1:92" ht="12.75" hidden="1" outlineLevel="1">
      <c r="A13" s="15" t="s">
        <v>21</v>
      </c>
      <c r="B13" s="46" t="s">
        <v>12</v>
      </c>
      <c r="C13" s="15" t="s">
        <v>24</v>
      </c>
      <c r="D13" s="46" t="s">
        <v>27</v>
      </c>
      <c r="E13" s="20" t="s">
        <v>20</v>
      </c>
      <c r="F13" s="20" t="s">
        <v>20</v>
      </c>
      <c r="G13" s="20" t="s">
        <v>20</v>
      </c>
      <c r="H13" s="20" t="s">
        <v>20</v>
      </c>
      <c r="I13" s="20" t="s">
        <v>20</v>
      </c>
      <c r="J13" s="20" t="s">
        <v>20</v>
      </c>
      <c r="K13" s="20" t="s">
        <v>20</v>
      </c>
      <c r="L13" s="20" t="s">
        <v>20</v>
      </c>
      <c r="M13" s="20" t="s">
        <v>20</v>
      </c>
      <c r="N13" s="20" t="s">
        <v>20</v>
      </c>
      <c r="O13" s="20" t="s">
        <v>20</v>
      </c>
      <c r="P13" s="20" t="s">
        <v>20</v>
      </c>
      <c r="Q13" s="20" t="s">
        <v>20</v>
      </c>
      <c r="R13" s="20" t="s">
        <v>20</v>
      </c>
      <c r="S13" s="20" t="s">
        <v>20</v>
      </c>
      <c r="T13" s="20" t="s">
        <v>20</v>
      </c>
      <c r="U13" s="20" t="s">
        <v>20</v>
      </c>
      <c r="V13" s="20" t="s">
        <v>20</v>
      </c>
      <c r="W13" s="20" t="s">
        <v>20</v>
      </c>
      <c r="X13" s="20" t="s">
        <v>20</v>
      </c>
      <c r="Y13" s="20" t="s">
        <v>20</v>
      </c>
      <c r="Z13" s="20" t="s">
        <v>20</v>
      </c>
      <c r="AA13" s="20" t="s">
        <v>20</v>
      </c>
      <c r="AB13" s="20" t="s">
        <v>20</v>
      </c>
      <c r="AC13" s="20" t="s">
        <v>20</v>
      </c>
      <c r="AD13" s="20" t="s">
        <v>20</v>
      </c>
      <c r="AE13" s="20" t="s">
        <v>20</v>
      </c>
      <c r="AF13" s="20" t="s">
        <v>20</v>
      </c>
      <c r="AG13" s="20" t="s">
        <v>20</v>
      </c>
      <c r="AH13" s="20" t="s">
        <v>20</v>
      </c>
      <c r="AI13" s="20" t="s">
        <v>20</v>
      </c>
      <c r="AJ13" s="20" t="s">
        <v>20</v>
      </c>
      <c r="AK13" s="20" t="s">
        <v>20</v>
      </c>
      <c r="AL13" s="20" t="s">
        <v>20</v>
      </c>
      <c r="AM13" s="20">
        <v>34883.247455071003</v>
      </c>
      <c r="AN13" s="20">
        <v>35665.414952297106</v>
      </c>
      <c r="AO13" s="20">
        <v>36040.489458598262</v>
      </c>
      <c r="AP13" s="20">
        <v>36519.458535291698</v>
      </c>
      <c r="AQ13" s="20">
        <v>36502.926649824447</v>
      </c>
      <c r="AR13" s="20">
        <v>36510.340529503948</v>
      </c>
      <c r="AS13" s="20">
        <v>36755.846409938895</v>
      </c>
      <c r="AT13" s="20">
        <v>36531.57819655761</v>
      </c>
      <c r="AU13" s="20">
        <v>36605.325313119574</v>
      </c>
      <c r="AV13" s="20">
        <v>36436.691149126069</v>
      </c>
      <c r="AW13" s="20">
        <v>36216.958136043162</v>
      </c>
      <c r="AX13" s="20">
        <v>35980.893552617417</v>
      </c>
      <c r="AY13" s="20">
        <v>35916.694718831546</v>
      </c>
      <c r="AZ13" s="20">
        <v>35650.259681889685</v>
      </c>
      <c r="BA13" s="20">
        <v>35384.734311278837</v>
      </c>
      <c r="BB13" s="20">
        <v>35560.280844528221</v>
      </c>
      <c r="BC13" s="20">
        <v>34958.658095935301</v>
      </c>
      <c r="BD13" s="20">
        <v>34621.761003883163</v>
      </c>
      <c r="BE13" s="20">
        <v>34735.283026301724</v>
      </c>
      <c r="BF13" s="20">
        <v>34388.915651976502</v>
      </c>
      <c r="BG13" s="44">
        <f t="shared" si="0"/>
        <v>-9.9716295405726501E-3</v>
      </c>
      <c r="BH13" s="45">
        <f t="shared" si="1"/>
        <v>-5.7486093068371009E-3</v>
      </c>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row>
    <row r="14" spans="1:92" s="35" customFormat="1" ht="12.75" hidden="1" outlineLevel="1">
      <c r="A14" s="12" t="s">
        <v>55</v>
      </c>
      <c r="B14" s="13"/>
      <c r="C14" s="12" t="s">
        <v>54</v>
      </c>
      <c r="D14" s="13"/>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2"/>
      <c r="BH14" s="43"/>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row>
    <row r="15" spans="1:92" ht="12.75" collapsed="1">
      <c r="A15" s="15" t="s">
        <v>11</v>
      </c>
      <c r="B15" s="16"/>
      <c r="C15" s="15" t="s">
        <v>43</v>
      </c>
      <c r="D15" s="16"/>
      <c r="E15" s="20">
        <v>139698</v>
      </c>
      <c r="F15" s="20" t="s">
        <v>20</v>
      </c>
      <c r="G15" s="20" t="s">
        <v>20</v>
      </c>
      <c r="H15" s="20">
        <v>0</v>
      </c>
      <c r="I15" s="20" t="s">
        <v>20</v>
      </c>
      <c r="J15" s="20" t="s">
        <v>20</v>
      </c>
      <c r="K15" s="20" t="s">
        <v>20</v>
      </c>
      <c r="L15" s="20" t="s">
        <v>20</v>
      </c>
      <c r="M15" s="20">
        <v>175783</v>
      </c>
      <c r="N15" s="20" t="s">
        <v>20</v>
      </c>
      <c r="O15" s="20" t="s">
        <v>20</v>
      </c>
      <c r="P15" s="20" t="s">
        <v>20</v>
      </c>
      <c r="Q15" s="20" t="s">
        <v>20</v>
      </c>
      <c r="R15" s="20" t="s">
        <v>20</v>
      </c>
      <c r="S15" s="20" t="s">
        <v>20</v>
      </c>
      <c r="T15" s="20" t="s">
        <v>20</v>
      </c>
      <c r="U15" s="20" t="s">
        <v>20</v>
      </c>
      <c r="V15" s="20" t="s">
        <v>20</v>
      </c>
      <c r="W15" s="20" t="s">
        <v>20</v>
      </c>
      <c r="X15" s="20" t="s">
        <v>20</v>
      </c>
      <c r="Y15" s="20" t="s">
        <v>20</v>
      </c>
      <c r="Z15" s="20" t="s">
        <v>20</v>
      </c>
      <c r="AA15" s="20">
        <v>312325</v>
      </c>
      <c r="AB15" s="20" t="s">
        <v>20</v>
      </c>
      <c r="AC15" s="20">
        <v>327792</v>
      </c>
      <c r="AD15" s="20" t="s">
        <v>20</v>
      </c>
      <c r="AE15" s="20">
        <v>352579</v>
      </c>
      <c r="AF15" s="20" t="s">
        <v>20</v>
      </c>
      <c r="AG15" s="20">
        <v>379081</v>
      </c>
      <c r="AH15" s="20" t="s">
        <v>20</v>
      </c>
      <c r="AI15" s="20">
        <v>413080</v>
      </c>
      <c r="AJ15" s="20" t="s">
        <v>20</v>
      </c>
      <c r="AK15" s="20">
        <v>437304</v>
      </c>
      <c r="AL15" s="20" t="s">
        <v>20</v>
      </c>
      <c r="AM15" s="20">
        <v>473570</v>
      </c>
      <c r="AN15" s="20">
        <v>488218</v>
      </c>
      <c r="AO15" s="20">
        <v>507256</v>
      </c>
      <c r="AP15" s="20">
        <v>528866</v>
      </c>
      <c r="AQ15" s="20">
        <v>553378</v>
      </c>
      <c r="AR15" s="20">
        <v>577165</v>
      </c>
      <c r="AS15" s="20">
        <v>599856</v>
      </c>
      <c r="AT15" s="20">
        <v>621780</v>
      </c>
      <c r="AU15" s="20">
        <v>645702</v>
      </c>
      <c r="AV15" s="20">
        <v>670411</v>
      </c>
      <c r="AW15" s="20">
        <v>696176</v>
      </c>
      <c r="AX15" s="20">
        <v>720815</v>
      </c>
      <c r="AY15" s="20">
        <v>744977</v>
      </c>
      <c r="AZ15" s="20">
        <v>773299</v>
      </c>
      <c r="BA15" s="20">
        <v>798554</v>
      </c>
      <c r="BB15" s="20">
        <v>819887</v>
      </c>
      <c r="BC15" s="20">
        <v>842357</v>
      </c>
      <c r="BD15" s="20">
        <v>869722</v>
      </c>
      <c r="BE15" s="20">
        <v>893888</v>
      </c>
      <c r="BF15" s="20">
        <v>915789</v>
      </c>
      <c r="BG15" s="44">
        <f t="shared" si="0"/>
        <v>2.450083231903773E-2</v>
      </c>
      <c r="BH15" s="45">
        <f t="shared" si="1"/>
        <v>3.1691371067423695E-2</v>
      </c>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row>
    <row r="16" spans="1:92" ht="12.75" hidden="1" outlineLevel="1">
      <c r="A16" s="15" t="s">
        <v>22</v>
      </c>
      <c r="B16" s="46" t="s">
        <v>15</v>
      </c>
      <c r="C16" s="15" t="s">
        <v>4</v>
      </c>
      <c r="D16" s="46" t="s">
        <v>16</v>
      </c>
      <c r="E16" s="20">
        <v>873.5</v>
      </c>
      <c r="F16" s="20" t="s">
        <v>20</v>
      </c>
      <c r="G16" s="20" t="s">
        <v>20</v>
      </c>
      <c r="H16" s="20" t="s">
        <v>20</v>
      </c>
      <c r="I16" s="20" t="s">
        <v>20</v>
      </c>
      <c r="J16" s="20" t="s">
        <v>20</v>
      </c>
      <c r="K16" s="20" t="s">
        <v>20</v>
      </c>
      <c r="L16" s="20" t="s">
        <v>20</v>
      </c>
      <c r="M16" s="20">
        <v>1742.482</v>
      </c>
      <c r="N16" s="20" t="s">
        <v>20</v>
      </c>
      <c r="O16" s="20" t="s">
        <v>20</v>
      </c>
      <c r="P16" s="20" t="s">
        <v>20</v>
      </c>
      <c r="Q16" s="20" t="s">
        <v>20</v>
      </c>
      <c r="R16" s="20" t="s">
        <v>20</v>
      </c>
      <c r="S16" s="20" t="s">
        <v>20</v>
      </c>
      <c r="T16" s="20" t="s">
        <v>20</v>
      </c>
      <c r="U16" s="20" t="s">
        <v>20</v>
      </c>
      <c r="V16" s="20" t="s">
        <v>20</v>
      </c>
      <c r="W16" s="20" t="s">
        <v>20</v>
      </c>
      <c r="X16" s="20" t="s">
        <v>20</v>
      </c>
      <c r="Y16" s="20" t="s">
        <v>20</v>
      </c>
      <c r="Z16" s="20" t="s">
        <v>20</v>
      </c>
      <c r="AA16" s="20">
        <v>6346</v>
      </c>
      <c r="AB16" s="20" t="s">
        <v>20</v>
      </c>
      <c r="AC16" s="20">
        <v>7431.6574696307316</v>
      </c>
      <c r="AD16" s="20" t="s">
        <v>20</v>
      </c>
      <c r="AE16" s="20">
        <v>8824</v>
      </c>
      <c r="AF16" s="20" t="s">
        <v>20</v>
      </c>
      <c r="AG16" s="20">
        <v>10239</v>
      </c>
      <c r="AH16" s="20" t="s">
        <v>20</v>
      </c>
      <c r="AI16" s="20">
        <v>11667</v>
      </c>
      <c r="AJ16" s="20" t="s">
        <v>20</v>
      </c>
      <c r="AK16" s="20">
        <v>12799</v>
      </c>
      <c r="AL16" s="20" t="s">
        <v>20</v>
      </c>
      <c r="AM16" s="20">
        <v>13940.880999999999</v>
      </c>
      <c r="AN16" s="20">
        <v>14812.278</v>
      </c>
      <c r="AO16" s="20">
        <v>15482.556</v>
      </c>
      <c r="AP16" s="20">
        <v>16272.307000000001</v>
      </c>
      <c r="AQ16" s="20">
        <v>17017.526999999998</v>
      </c>
      <c r="AR16" s="20">
        <v>17678.492999999999</v>
      </c>
      <c r="AS16" s="20">
        <v>18233.843000000001</v>
      </c>
      <c r="AT16" s="20">
        <v>18798.282999999999</v>
      </c>
      <c r="AU16" s="20">
        <v>19408.508999999998</v>
      </c>
      <c r="AV16" s="20">
        <v>20074.528999999999</v>
      </c>
      <c r="AW16" s="20">
        <v>20734.351999999999</v>
      </c>
      <c r="AX16" s="20">
        <v>21243.285</v>
      </c>
      <c r="AY16" s="20">
        <v>21940.415000000001</v>
      </c>
      <c r="AZ16" s="20">
        <v>22517.406999999999</v>
      </c>
      <c r="BA16" s="20">
        <v>23115.800999999999</v>
      </c>
      <c r="BB16" s="20">
        <v>23754.415000000001</v>
      </c>
      <c r="BC16" s="20">
        <v>24106.375</v>
      </c>
      <c r="BD16" s="20">
        <v>24585.182000000001</v>
      </c>
      <c r="BE16" s="20">
        <v>25239.591</v>
      </c>
      <c r="BF16" s="20">
        <v>25626.449000000001</v>
      </c>
      <c r="BG16" s="44">
        <f t="shared" si="0"/>
        <v>1.5327427453162778E-2</v>
      </c>
      <c r="BH16" s="45">
        <f t="shared" si="1"/>
        <v>2.4735447431218145E-2</v>
      </c>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row>
    <row r="17" spans="1:90" ht="12.75" collapsed="1">
      <c r="A17" s="17" t="s">
        <v>21</v>
      </c>
      <c r="B17" s="18" t="s">
        <v>12</v>
      </c>
      <c r="C17" s="17" t="s">
        <v>24</v>
      </c>
      <c r="D17" s="18" t="s">
        <v>27</v>
      </c>
      <c r="E17" s="19">
        <v>6252.7738407135394</v>
      </c>
      <c r="F17" s="19" t="s">
        <v>20</v>
      </c>
      <c r="G17" s="19" t="s">
        <v>20</v>
      </c>
      <c r="H17" s="19" t="s">
        <v>20</v>
      </c>
      <c r="I17" s="19" t="s">
        <v>20</v>
      </c>
      <c r="J17" s="19" t="s">
        <v>20</v>
      </c>
      <c r="K17" s="19" t="s">
        <v>20</v>
      </c>
      <c r="L17" s="19" t="s">
        <v>20</v>
      </c>
      <c r="M17" s="19">
        <v>9912.6878025747646</v>
      </c>
      <c r="N17" s="19" t="s">
        <v>20</v>
      </c>
      <c r="O17" s="19" t="s">
        <v>20</v>
      </c>
      <c r="P17" s="19" t="s">
        <v>20</v>
      </c>
      <c r="Q17" s="19" t="s">
        <v>20</v>
      </c>
      <c r="R17" s="19" t="s">
        <v>20</v>
      </c>
      <c r="S17" s="19" t="s">
        <v>20</v>
      </c>
      <c r="T17" s="19" t="s">
        <v>20</v>
      </c>
      <c r="U17" s="19" t="s">
        <v>20</v>
      </c>
      <c r="V17" s="19" t="s">
        <v>20</v>
      </c>
      <c r="W17" s="19" t="s">
        <v>20</v>
      </c>
      <c r="X17" s="19" t="s">
        <v>20</v>
      </c>
      <c r="Y17" s="19" t="s">
        <v>20</v>
      </c>
      <c r="Z17" s="19" t="s">
        <v>20</v>
      </c>
      <c r="AA17" s="19">
        <v>20318.578403906187</v>
      </c>
      <c r="AB17" s="19" t="s">
        <v>20</v>
      </c>
      <c r="AC17" s="19">
        <v>22671.86956860061</v>
      </c>
      <c r="AD17" s="19" t="s">
        <v>20</v>
      </c>
      <c r="AE17" s="19">
        <v>25027.015222120433</v>
      </c>
      <c r="AF17" s="19" t="s">
        <v>20</v>
      </c>
      <c r="AG17" s="19">
        <v>27010.058536302269</v>
      </c>
      <c r="AH17" s="19" t="s">
        <v>20</v>
      </c>
      <c r="AI17" s="19">
        <v>28243.923695168007</v>
      </c>
      <c r="AJ17" s="19" t="s">
        <v>20</v>
      </c>
      <c r="AK17" s="19">
        <v>29267.969193055633</v>
      </c>
      <c r="AL17" s="19" t="s">
        <v>20</v>
      </c>
      <c r="AM17" s="19">
        <v>29437.846569672911</v>
      </c>
      <c r="AN17" s="19">
        <v>30339.475398285191</v>
      </c>
      <c r="AO17" s="19">
        <v>30522.174207895026</v>
      </c>
      <c r="AP17" s="19">
        <v>30768.298586031244</v>
      </c>
      <c r="AQ17" s="19">
        <v>30752.084470289745</v>
      </c>
      <c r="AR17" s="19">
        <v>30629.877071547999</v>
      </c>
      <c r="AS17" s="19">
        <v>30397.033621402468</v>
      </c>
      <c r="AT17" s="19">
        <v>30233.013284441444</v>
      </c>
      <c r="AU17" s="19">
        <v>30057.997342427312</v>
      </c>
      <c r="AV17" s="19">
        <v>29943.615185311697</v>
      </c>
      <c r="AW17" s="19">
        <v>29783.204247201858</v>
      </c>
      <c r="AX17" s="19">
        <v>29471.202735792125</v>
      </c>
      <c r="AY17" s="19">
        <v>29451.130706048643</v>
      </c>
      <c r="AZ17" s="19">
        <v>29118.629404667536</v>
      </c>
      <c r="BA17" s="19">
        <v>28947.073084600415</v>
      </c>
      <c r="BB17" s="19">
        <v>28972.791372469619</v>
      </c>
      <c r="BC17" s="19">
        <v>28617.765389258948</v>
      </c>
      <c r="BD17" s="19">
        <v>28267.862604372433</v>
      </c>
      <c r="BE17" s="19">
        <v>28235.742061645306</v>
      </c>
      <c r="BF17" s="19">
        <v>27982.918554383159</v>
      </c>
      <c r="BG17" s="48">
        <f t="shared" si="0"/>
        <v>-8.9540238294489628E-3</v>
      </c>
      <c r="BH17" s="49">
        <f t="shared" si="1"/>
        <v>-6.7377891029989385E-3</v>
      </c>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row>
    <row r="18" spans="1:90" ht="12.75">
      <c r="A18" s="21" t="s">
        <v>13</v>
      </c>
      <c r="B18" s="65"/>
      <c r="C18" s="21" t="s">
        <v>5</v>
      </c>
      <c r="D18" s="65"/>
      <c r="E18" s="66"/>
      <c r="F18" s="66"/>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5"/>
    </row>
    <row r="19" spans="1:90" s="35" customFormat="1" ht="12.75" hidden="1" outlineLevel="1">
      <c r="A19" s="40" t="s">
        <v>48</v>
      </c>
      <c r="B19" s="68"/>
      <c r="C19" s="40" t="s">
        <v>46</v>
      </c>
      <c r="D19" s="68"/>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2"/>
      <c r="BH19" s="43"/>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row>
    <row r="20" spans="1:90" ht="12.75" hidden="1" outlineLevel="1">
      <c r="A20" s="15" t="s">
        <v>11</v>
      </c>
      <c r="B20" s="16"/>
      <c r="C20" s="15" t="s">
        <v>44</v>
      </c>
      <c r="D20" s="16"/>
      <c r="E20" s="20" t="s">
        <v>20</v>
      </c>
      <c r="F20" s="20" t="s">
        <v>20</v>
      </c>
      <c r="G20" s="20" t="s">
        <v>20</v>
      </c>
      <c r="H20" s="20" t="s">
        <v>20</v>
      </c>
      <c r="I20" s="20" t="s">
        <v>20</v>
      </c>
      <c r="J20" s="20" t="s">
        <v>20</v>
      </c>
      <c r="K20" s="20" t="s">
        <v>20</v>
      </c>
      <c r="L20" s="20" t="s">
        <v>20</v>
      </c>
      <c r="M20" s="20" t="s">
        <v>20</v>
      </c>
      <c r="N20" s="20" t="s">
        <v>20</v>
      </c>
      <c r="O20" s="20" t="s">
        <v>20</v>
      </c>
      <c r="P20" s="20" t="s">
        <v>20</v>
      </c>
      <c r="Q20" s="20" t="s">
        <v>20</v>
      </c>
      <c r="R20" s="20" t="s">
        <v>20</v>
      </c>
      <c r="S20" s="20" t="s">
        <v>20</v>
      </c>
      <c r="T20" s="20" t="s">
        <v>20</v>
      </c>
      <c r="U20" s="20" t="s">
        <v>20</v>
      </c>
      <c r="V20" s="20" t="s">
        <v>20</v>
      </c>
      <c r="W20" s="20" t="s">
        <v>20</v>
      </c>
      <c r="X20" s="20" t="s">
        <v>20</v>
      </c>
      <c r="Y20" s="20" t="s">
        <v>20</v>
      </c>
      <c r="Z20" s="20" t="s">
        <v>20</v>
      </c>
      <c r="AA20" s="20" t="s">
        <v>20</v>
      </c>
      <c r="AB20" s="20" t="s">
        <v>20</v>
      </c>
      <c r="AC20" s="20" t="s">
        <v>20</v>
      </c>
      <c r="AD20" s="20" t="s">
        <v>20</v>
      </c>
      <c r="AE20" s="20" t="s">
        <v>20</v>
      </c>
      <c r="AF20" s="20" t="s">
        <v>20</v>
      </c>
      <c r="AG20" s="20" t="s">
        <v>20</v>
      </c>
      <c r="AH20" s="20" t="s">
        <v>20</v>
      </c>
      <c r="AI20" s="20" t="s">
        <v>20</v>
      </c>
      <c r="AJ20" s="20" t="s">
        <v>20</v>
      </c>
      <c r="AK20" s="20" t="s">
        <v>20</v>
      </c>
      <c r="AL20" s="20" t="s">
        <v>20</v>
      </c>
      <c r="AM20" s="20">
        <v>48479</v>
      </c>
      <c r="AN20" s="20">
        <v>50805</v>
      </c>
      <c r="AO20" s="20">
        <v>52221</v>
      </c>
      <c r="AP20" s="20">
        <v>53285</v>
      </c>
      <c r="AQ20" s="20">
        <v>53860</v>
      </c>
      <c r="AR20" s="20">
        <v>54613</v>
      </c>
      <c r="AS20" s="20">
        <v>55101</v>
      </c>
      <c r="AT20" s="20">
        <v>55197</v>
      </c>
      <c r="AU20" s="20">
        <v>55069</v>
      </c>
      <c r="AV20" s="20">
        <v>54437</v>
      </c>
      <c r="AW20" s="20">
        <v>55134</v>
      </c>
      <c r="AX20" s="20">
        <v>52848</v>
      </c>
      <c r="AY20" s="20">
        <v>52505</v>
      </c>
      <c r="AZ20" s="20">
        <v>52549</v>
      </c>
      <c r="BA20" s="20">
        <v>51401</v>
      </c>
      <c r="BB20" s="20">
        <v>52066</v>
      </c>
      <c r="BC20" s="20">
        <v>52142</v>
      </c>
      <c r="BD20" s="20">
        <v>52590</v>
      </c>
      <c r="BE20" s="20">
        <v>52556</v>
      </c>
      <c r="BF20" s="20">
        <v>52684</v>
      </c>
      <c r="BG20" s="44">
        <f t="shared" si="0"/>
        <v>2.4354973742293936E-3</v>
      </c>
      <c r="BH20" s="45">
        <f t="shared" si="1"/>
        <v>-3.1379314066459136E-3</v>
      </c>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row>
    <row r="21" spans="1:90" ht="12.75" hidden="1" outlineLevel="2">
      <c r="A21" s="15" t="s">
        <v>22</v>
      </c>
      <c r="B21" s="46" t="s">
        <v>15</v>
      </c>
      <c r="C21" s="15" t="s">
        <v>4</v>
      </c>
      <c r="D21" s="46" t="s">
        <v>16</v>
      </c>
      <c r="E21" s="20" t="s">
        <v>20</v>
      </c>
      <c r="F21" s="20" t="s">
        <v>20</v>
      </c>
      <c r="G21" s="20" t="s">
        <v>20</v>
      </c>
      <c r="H21" s="20" t="s">
        <v>20</v>
      </c>
      <c r="I21" s="20" t="s">
        <v>20</v>
      </c>
      <c r="J21" s="20" t="s">
        <v>20</v>
      </c>
      <c r="K21" s="20" t="s">
        <v>20</v>
      </c>
      <c r="L21" s="20" t="s">
        <v>20</v>
      </c>
      <c r="M21" s="20" t="s">
        <v>20</v>
      </c>
      <c r="N21" s="20" t="s">
        <v>20</v>
      </c>
      <c r="O21" s="20" t="s">
        <v>20</v>
      </c>
      <c r="P21" s="20" t="s">
        <v>20</v>
      </c>
      <c r="Q21" s="20" t="s">
        <v>20</v>
      </c>
      <c r="R21" s="20" t="s">
        <v>20</v>
      </c>
      <c r="S21" s="20" t="s">
        <v>20</v>
      </c>
      <c r="T21" s="20" t="s">
        <v>20</v>
      </c>
      <c r="U21" s="20" t="s">
        <v>20</v>
      </c>
      <c r="V21" s="20" t="s">
        <v>20</v>
      </c>
      <c r="W21" s="20" t="s">
        <v>20</v>
      </c>
      <c r="X21" s="20" t="s">
        <v>20</v>
      </c>
      <c r="Y21" s="20" t="s">
        <v>20</v>
      </c>
      <c r="Z21" s="20" t="s">
        <v>20</v>
      </c>
      <c r="AA21" s="20" t="s">
        <v>20</v>
      </c>
      <c r="AB21" s="20" t="s">
        <v>20</v>
      </c>
      <c r="AC21" s="20" t="s">
        <v>20</v>
      </c>
      <c r="AD21" s="20" t="s">
        <v>20</v>
      </c>
      <c r="AE21" s="20" t="s">
        <v>20</v>
      </c>
      <c r="AF21" s="20" t="s">
        <v>20</v>
      </c>
      <c r="AG21" s="20" t="s">
        <v>20</v>
      </c>
      <c r="AH21" s="20" t="s">
        <v>20</v>
      </c>
      <c r="AI21" s="20" t="s">
        <v>20</v>
      </c>
      <c r="AJ21" s="20" t="s">
        <v>20</v>
      </c>
      <c r="AK21" s="20" t="s">
        <v>20</v>
      </c>
      <c r="AL21" s="20" t="s">
        <v>20</v>
      </c>
      <c r="AM21" s="20">
        <v>652.34900000000005</v>
      </c>
      <c r="AN21" s="20">
        <v>700.72500000000002</v>
      </c>
      <c r="AO21" s="20">
        <v>722.40599999999995</v>
      </c>
      <c r="AP21" s="20">
        <v>745.30799999999999</v>
      </c>
      <c r="AQ21" s="20">
        <v>743.09900000000005</v>
      </c>
      <c r="AR21" s="20">
        <v>758.51199999999994</v>
      </c>
      <c r="AS21" s="20">
        <v>760.03499999999997</v>
      </c>
      <c r="AT21" s="20">
        <v>761.48299999999995</v>
      </c>
      <c r="AU21" s="20">
        <v>762.35799999999995</v>
      </c>
      <c r="AV21" s="20">
        <v>756.35599999999999</v>
      </c>
      <c r="AW21" s="20">
        <v>761.64400000000001</v>
      </c>
      <c r="AX21" s="20">
        <v>741.75599999999997</v>
      </c>
      <c r="AY21" s="20">
        <v>743.55700000000002</v>
      </c>
      <c r="AZ21" s="20">
        <v>757.75300000000004</v>
      </c>
      <c r="BA21" s="20">
        <v>758.35400000000004</v>
      </c>
      <c r="BB21" s="20">
        <v>767.07600000000002</v>
      </c>
      <c r="BC21" s="20">
        <v>779.01599999999996</v>
      </c>
      <c r="BD21" s="20">
        <v>796.03099999999995</v>
      </c>
      <c r="BE21" s="20">
        <v>805.60900000000004</v>
      </c>
      <c r="BF21" s="20">
        <v>830.89</v>
      </c>
      <c r="BG21" s="44">
        <f t="shared" si="0"/>
        <v>3.1381228362642358E-2</v>
      </c>
      <c r="BH21" s="45">
        <f t="shared" si="1"/>
        <v>9.5514556771379867E-3</v>
      </c>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row>
    <row r="22" spans="1:90" ht="12.75" hidden="1" outlineLevel="1">
      <c r="A22" s="15" t="s">
        <v>21</v>
      </c>
      <c r="B22" s="46" t="s">
        <v>12</v>
      </c>
      <c r="C22" s="15" t="s">
        <v>24</v>
      </c>
      <c r="D22" s="46" t="s">
        <v>27</v>
      </c>
      <c r="E22" s="20" t="s">
        <v>20</v>
      </c>
      <c r="F22" s="20" t="s">
        <v>20</v>
      </c>
      <c r="G22" s="20" t="s">
        <v>20</v>
      </c>
      <c r="H22" s="20" t="s">
        <v>20</v>
      </c>
      <c r="I22" s="20" t="s">
        <v>20</v>
      </c>
      <c r="J22" s="20" t="s">
        <v>20</v>
      </c>
      <c r="K22" s="20" t="s">
        <v>20</v>
      </c>
      <c r="L22" s="20" t="s">
        <v>20</v>
      </c>
      <c r="M22" s="20" t="s">
        <v>20</v>
      </c>
      <c r="N22" s="20" t="s">
        <v>20</v>
      </c>
      <c r="O22" s="20" t="s">
        <v>20</v>
      </c>
      <c r="P22" s="20" t="s">
        <v>20</v>
      </c>
      <c r="Q22" s="20" t="s">
        <v>20</v>
      </c>
      <c r="R22" s="20" t="s">
        <v>20</v>
      </c>
      <c r="S22" s="20" t="s">
        <v>20</v>
      </c>
      <c r="T22" s="20" t="s">
        <v>20</v>
      </c>
      <c r="U22" s="20" t="s">
        <v>20</v>
      </c>
      <c r="V22" s="20" t="s">
        <v>20</v>
      </c>
      <c r="W22" s="20" t="s">
        <v>20</v>
      </c>
      <c r="X22" s="20" t="s">
        <v>20</v>
      </c>
      <c r="Y22" s="20" t="s">
        <v>20</v>
      </c>
      <c r="Z22" s="20" t="s">
        <v>20</v>
      </c>
      <c r="AA22" s="20" t="s">
        <v>20</v>
      </c>
      <c r="AB22" s="20" t="s">
        <v>20</v>
      </c>
      <c r="AC22" s="20" t="s">
        <v>20</v>
      </c>
      <c r="AD22" s="20" t="s">
        <v>20</v>
      </c>
      <c r="AE22" s="20" t="s">
        <v>20</v>
      </c>
      <c r="AF22" s="20" t="s">
        <v>20</v>
      </c>
      <c r="AG22" s="20" t="s">
        <v>20</v>
      </c>
      <c r="AH22" s="20" t="s">
        <v>20</v>
      </c>
      <c r="AI22" s="20" t="s">
        <v>20</v>
      </c>
      <c r="AJ22" s="20" t="s">
        <v>20</v>
      </c>
      <c r="AK22" s="20" t="s">
        <v>20</v>
      </c>
      <c r="AL22" s="20" t="s">
        <v>20</v>
      </c>
      <c r="AM22" s="20">
        <v>13456.32129375606</v>
      </c>
      <c r="AN22" s="20">
        <v>13792.441688810157</v>
      </c>
      <c r="AO22" s="20">
        <v>13833.630148790715</v>
      </c>
      <c r="AP22" s="20">
        <v>13987.200900816364</v>
      </c>
      <c r="AQ22" s="20">
        <v>13796.862235425178</v>
      </c>
      <c r="AR22" s="20">
        <v>13888.854302089245</v>
      </c>
      <c r="AS22" s="20">
        <v>13793.488321446071</v>
      </c>
      <c r="AT22" s="20">
        <v>13795.731652082539</v>
      </c>
      <c r="AU22" s="20">
        <v>13843.687010840944</v>
      </c>
      <c r="AV22" s="20">
        <v>13894.152873964398</v>
      </c>
      <c r="AW22" s="20">
        <v>13814.415786991693</v>
      </c>
      <c r="AX22" s="20">
        <v>14035.649409627611</v>
      </c>
      <c r="AY22" s="20">
        <v>14161.641748404914</v>
      </c>
      <c r="AZ22" s="20">
        <v>14419.931873108908</v>
      </c>
      <c r="BA22" s="20">
        <v>14753.681834983756</v>
      </c>
      <c r="BB22" s="20">
        <v>14732.76226328122</v>
      </c>
      <c r="BC22" s="20">
        <v>14940.278470331019</v>
      </c>
      <c r="BD22" s="20">
        <v>15136.546872028901</v>
      </c>
      <c r="BE22" s="20">
        <v>15328.582844965371</v>
      </c>
      <c r="BF22" s="20">
        <v>15771.201882924606</v>
      </c>
      <c r="BG22" s="44">
        <f t="shared" si="0"/>
        <v>2.8875405015318316E-2</v>
      </c>
      <c r="BH22" s="45">
        <f t="shared" si="1"/>
        <v>1.2800276066585375E-2</v>
      </c>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row>
    <row r="23" spans="1:90" s="35" customFormat="1" ht="12.75" hidden="1" outlineLevel="1">
      <c r="A23" s="40" t="s">
        <v>49</v>
      </c>
      <c r="B23" s="68"/>
      <c r="C23" s="40" t="s">
        <v>47</v>
      </c>
      <c r="D23" s="68"/>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2"/>
      <c r="BH23" s="43"/>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row>
    <row r="24" spans="1:90" ht="12.75" hidden="1" outlineLevel="1">
      <c r="A24" s="15" t="s">
        <v>11</v>
      </c>
      <c r="B24" s="16"/>
      <c r="C24" s="15" t="s">
        <v>45</v>
      </c>
      <c r="D24" s="16"/>
      <c r="E24" s="20" t="s">
        <v>20</v>
      </c>
      <c r="F24" s="20" t="s">
        <v>20</v>
      </c>
      <c r="G24" s="20" t="s">
        <v>20</v>
      </c>
      <c r="H24" s="20" t="s">
        <v>20</v>
      </c>
      <c r="I24" s="20" t="s">
        <v>20</v>
      </c>
      <c r="J24" s="20" t="s">
        <v>20</v>
      </c>
      <c r="K24" s="20" t="s">
        <v>20</v>
      </c>
      <c r="L24" s="20" t="s">
        <v>20</v>
      </c>
      <c r="M24" s="20" t="s">
        <v>20</v>
      </c>
      <c r="N24" s="20" t="s">
        <v>20</v>
      </c>
      <c r="O24" s="20" t="s">
        <v>20</v>
      </c>
      <c r="P24" s="20" t="s">
        <v>20</v>
      </c>
      <c r="Q24" s="20" t="s">
        <v>20</v>
      </c>
      <c r="R24" s="20" t="s">
        <v>20</v>
      </c>
      <c r="S24" s="20" t="s">
        <v>20</v>
      </c>
      <c r="T24" s="20" t="s">
        <v>20</v>
      </c>
      <c r="U24" s="20" t="s">
        <v>20</v>
      </c>
      <c r="V24" s="20" t="s">
        <v>20</v>
      </c>
      <c r="W24" s="20" t="s">
        <v>20</v>
      </c>
      <c r="X24" s="20" t="s">
        <v>20</v>
      </c>
      <c r="Y24" s="20" t="s">
        <v>20</v>
      </c>
      <c r="Z24" s="20" t="s">
        <v>20</v>
      </c>
      <c r="AA24" s="20" t="s">
        <v>20</v>
      </c>
      <c r="AB24" s="20" t="s">
        <v>20</v>
      </c>
      <c r="AC24" s="20" t="s">
        <v>20</v>
      </c>
      <c r="AD24" s="20" t="s">
        <v>20</v>
      </c>
      <c r="AE24" s="20" t="s">
        <v>20</v>
      </c>
      <c r="AF24" s="20" t="s">
        <v>20</v>
      </c>
      <c r="AG24" s="20" t="s">
        <v>20</v>
      </c>
      <c r="AH24" s="20" t="s">
        <v>20</v>
      </c>
      <c r="AI24" s="20" t="s">
        <v>20</v>
      </c>
      <c r="AJ24" s="20" t="s">
        <v>20</v>
      </c>
      <c r="AK24" s="20" t="s">
        <v>20</v>
      </c>
      <c r="AL24" s="20" t="s">
        <v>20</v>
      </c>
      <c r="AM24" s="20">
        <v>83225</v>
      </c>
      <c r="AN24" s="20">
        <v>82566</v>
      </c>
      <c r="AO24" s="20">
        <v>82583</v>
      </c>
      <c r="AP24" s="20">
        <v>81335</v>
      </c>
      <c r="AQ24" s="20">
        <v>80357</v>
      </c>
      <c r="AR24" s="20">
        <v>79282</v>
      </c>
      <c r="AS24" s="20">
        <v>78062</v>
      </c>
      <c r="AT24" s="20">
        <v>76942</v>
      </c>
      <c r="AU24" s="20">
        <v>76081</v>
      </c>
      <c r="AV24" s="20">
        <v>77271</v>
      </c>
      <c r="AW24" s="20">
        <v>73131</v>
      </c>
      <c r="AX24" s="20">
        <v>67858</v>
      </c>
      <c r="AY24" s="20">
        <v>66995</v>
      </c>
      <c r="AZ24" s="20">
        <v>64737</v>
      </c>
      <c r="BA24" s="20">
        <v>63133</v>
      </c>
      <c r="BB24" s="20">
        <v>60963</v>
      </c>
      <c r="BC24" s="20">
        <v>59833</v>
      </c>
      <c r="BD24" s="20">
        <v>59293</v>
      </c>
      <c r="BE24" s="20">
        <v>58003</v>
      </c>
      <c r="BF24" s="20">
        <v>57089</v>
      </c>
      <c r="BG24" s="44">
        <f t="shared" si="0"/>
        <v>-1.5757805630743239E-2</v>
      </c>
      <c r="BH24" s="45">
        <f t="shared" si="1"/>
        <v>-2.9632707373904676E-2</v>
      </c>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row>
    <row r="25" spans="1:90" ht="12.75" hidden="1" outlineLevel="2">
      <c r="A25" s="15" t="s">
        <v>22</v>
      </c>
      <c r="B25" s="46" t="s">
        <v>15</v>
      </c>
      <c r="C25" s="15" t="s">
        <v>4</v>
      </c>
      <c r="D25" s="46" t="s">
        <v>16</v>
      </c>
      <c r="E25" s="20" t="s">
        <v>20</v>
      </c>
      <c r="F25" s="20" t="s">
        <v>20</v>
      </c>
      <c r="G25" s="20" t="s">
        <v>20</v>
      </c>
      <c r="H25" s="20" t="s">
        <v>20</v>
      </c>
      <c r="I25" s="20" t="s">
        <v>20</v>
      </c>
      <c r="J25" s="20" t="s">
        <v>20</v>
      </c>
      <c r="K25" s="20" t="s">
        <v>20</v>
      </c>
      <c r="L25" s="20" t="s">
        <v>20</v>
      </c>
      <c r="M25" s="20" t="s">
        <v>20</v>
      </c>
      <c r="N25" s="20" t="s">
        <v>20</v>
      </c>
      <c r="O25" s="20" t="s">
        <v>20</v>
      </c>
      <c r="P25" s="20" t="s">
        <v>20</v>
      </c>
      <c r="Q25" s="20" t="s">
        <v>20</v>
      </c>
      <c r="R25" s="20" t="s">
        <v>20</v>
      </c>
      <c r="S25" s="20" t="s">
        <v>20</v>
      </c>
      <c r="T25" s="20" t="s">
        <v>20</v>
      </c>
      <c r="U25" s="20" t="s">
        <v>20</v>
      </c>
      <c r="V25" s="20" t="s">
        <v>20</v>
      </c>
      <c r="W25" s="20" t="s">
        <v>20</v>
      </c>
      <c r="X25" s="20" t="s">
        <v>20</v>
      </c>
      <c r="Y25" s="20" t="s">
        <v>20</v>
      </c>
      <c r="Z25" s="20" t="s">
        <v>20</v>
      </c>
      <c r="AA25" s="20" t="s">
        <v>20</v>
      </c>
      <c r="AB25" s="20" t="s">
        <v>20</v>
      </c>
      <c r="AC25" s="20" t="s">
        <v>20</v>
      </c>
      <c r="AD25" s="20" t="s">
        <v>20</v>
      </c>
      <c r="AE25" s="20" t="s">
        <v>20</v>
      </c>
      <c r="AF25" s="20" t="s">
        <v>20</v>
      </c>
      <c r="AG25" s="20" t="s">
        <v>20</v>
      </c>
      <c r="AH25" s="20" t="s">
        <v>20</v>
      </c>
      <c r="AI25" s="20" t="s">
        <v>20</v>
      </c>
      <c r="AJ25" s="20" t="s">
        <v>20</v>
      </c>
      <c r="AK25" s="20" t="s">
        <v>20</v>
      </c>
      <c r="AL25" s="20" t="s">
        <v>20</v>
      </c>
      <c r="AM25" s="20">
        <v>1541.4780000000001</v>
      </c>
      <c r="AN25" s="20">
        <v>1534.5419999999999</v>
      </c>
      <c r="AO25" s="20">
        <v>1525.7759999999998</v>
      </c>
      <c r="AP25" s="20">
        <v>1529.6669999999999</v>
      </c>
      <c r="AQ25" s="20">
        <v>1506.1549999999997</v>
      </c>
      <c r="AR25" s="20">
        <v>1474.463</v>
      </c>
      <c r="AS25" s="20">
        <v>1427.1750000000002</v>
      </c>
      <c r="AT25" s="20">
        <v>1407.8999999999999</v>
      </c>
      <c r="AU25" s="20">
        <v>1392.5930000000001</v>
      </c>
      <c r="AV25" s="20">
        <v>1339.7349999999999</v>
      </c>
      <c r="AW25" s="20">
        <v>1285.3599999999999</v>
      </c>
      <c r="AX25" s="20">
        <v>1246.038</v>
      </c>
      <c r="AY25" s="20">
        <v>1238.3509999999999</v>
      </c>
      <c r="AZ25" s="20">
        <v>1212.027</v>
      </c>
      <c r="BA25" s="20">
        <v>1190.1510000000001</v>
      </c>
      <c r="BB25" s="20">
        <v>1166.3109999999999</v>
      </c>
      <c r="BC25" s="20">
        <v>1155.1750000000002</v>
      </c>
      <c r="BD25" s="20">
        <v>1142.2930000000001</v>
      </c>
      <c r="BE25" s="20">
        <v>1139.5610000000001</v>
      </c>
      <c r="BF25" s="20">
        <v>1145.7489999999998</v>
      </c>
      <c r="BG25" s="44">
        <f t="shared" si="0"/>
        <v>5.4301612638548054E-3</v>
      </c>
      <c r="BH25" s="45">
        <f t="shared" si="1"/>
        <v>-1.5434635169738017E-2</v>
      </c>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row>
    <row r="26" spans="1:90" ht="12.75" hidden="1" outlineLevel="1">
      <c r="A26" s="15" t="s">
        <v>21</v>
      </c>
      <c r="B26" s="46" t="s">
        <v>12</v>
      </c>
      <c r="C26" s="15" t="s">
        <v>24</v>
      </c>
      <c r="D26" s="46" t="s">
        <v>27</v>
      </c>
      <c r="E26" s="20" t="s">
        <v>20</v>
      </c>
      <c r="F26" s="20" t="s">
        <v>20</v>
      </c>
      <c r="G26" s="20" t="s">
        <v>20</v>
      </c>
      <c r="H26" s="20" t="s">
        <v>20</v>
      </c>
      <c r="I26" s="20" t="s">
        <v>20</v>
      </c>
      <c r="J26" s="20" t="s">
        <v>20</v>
      </c>
      <c r="K26" s="20" t="s">
        <v>20</v>
      </c>
      <c r="L26" s="20" t="s">
        <v>20</v>
      </c>
      <c r="M26" s="20" t="s">
        <v>20</v>
      </c>
      <c r="N26" s="20" t="s">
        <v>20</v>
      </c>
      <c r="O26" s="20" t="s">
        <v>20</v>
      </c>
      <c r="P26" s="20" t="s">
        <v>20</v>
      </c>
      <c r="Q26" s="20" t="s">
        <v>20</v>
      </c>
      <c r="R26" s="20" t="s">
        <v>20</v>
      </c>
      <c r="S26" s="20" t="s">
        <v>20</v>
      </c>
      <c r="T26" s="20" t="s">
        <v>20</v>
      </c>
      <c r="U26" s="20" t="s">
        <v>20</v>
      </c>
      <c r="V26" s="20" t="s">
        <v>20</v>
      </c>
      <c r="W26" s="20" t="s">
        <v>20</v>
      </c>
      <c r="X26" s="20" t="s">
        <v>20</v>
      </c>
      <c r="Y26" s="20" t="s">
        <v>20</v>
      </c>
      <c r="Z26" s="20" t="s">
        <v>20</v>
      </c>
      <c r="AA26" s="20" t="s">
        <v>20</v>
      </c>
      <c r="AB26" s="20" t="s">
        <v>20</v>
      </c>
      <c r="AC26" s="20" t="s">
        <v>20</v>
      </c>
      <c r="AD26" s="20" t="s">
        <v>20</v>
      </c>
      <c r="AE26" s="20" t="s">
        <v>20</v>
      </c>
      <c r="AF26" s="20" t="s">
        <v>20</v>
      </c>
      <c r="AG26" s="20" t="s">
        <v>20</v>
      </c>
      <c r="AH26" s="20" t="s">
        <v>20</v>
      </c>
      <c r="AI26" s="20" t="s">
        <v>20</v>
      </c>
      <c r="AJ26" s="20" t="s">
        <v>20</v>
      </c>
      <c r="AK26" s="20" t="s">
        <v>20</v>
      </c>
      <c r="AL26" s="20" t="s">
        <v>20</v>
      </c>
      <c r="AM26" s="20">
        <v>18521.814358666266</v>
      </c>
      <c r="AN26" s="20">
        <v>18585.640578446331</v>
      </c>
      <c r="AO26" s="20">
        <v>18475.666904810914</v>
      </c>
      <c r="AP26" s="20">
        <v>18806.99575828364</v>
      </c>
      <c r="AQ26" s="20">
        <v>18743.295543636519</v>
      </c>
      <c r="AR26" s="20">
        <v>18597.70187432204</v>
      </c>
      <c r="AS26" s="20">
        <v>18282.583074991675</v>
      </c>
      <c r="AT26" s="20">
        <v>18298.198643133786</v>
      </c>
      <c r="AU26" s="20">
        <v>18304.083805417911</v>
      </c>
      <c r="AV26" s="20">
        <v>17338.134617126732</v>
      </c>
      <c r="AW26" s="20">
        <v>17576.130505531168</v>
      </c>
      <c r="AX26" s="20">
        <v>18362.433316631792</v>
      </c>
      <c r="AY26" s="20">
        <v>18484.23016643033</v>
      </c>
      <c r="AZ26" s="20">
        <v>18722.322628481394</v>
      </c>
      <c r="BA26" s="20">
        <v>18851.488128237215</v>
      </c>
      <c r="BB26" s="20">
        <v>19131.456785263192</v>
      </c>
      <c r="BC26" s="20">
        <v>19306.65351896111</v>
      </c>
      <c r="BD26" s="20">
        <v>19265.225237380469</v>
      </c>
      <c r="BE26" s="20">
        <v>19646.587245487302</v>
      </c>
      <c r="BF26" s="20">
        <v>20069.523025451483</v>
      </c>
      <c r="BG26" s="44">
        <f t="shared" si="0"/>
        <v>2.1527188141102011E-2</v>
      </c>
      <c r="BH26" s="45">
        <f t="shared" si="1"/>
        <v>1.480620282466126E-2</v>
      </c>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row>
    <row r="27" spans="1:90" s="35" customFormat="1" ht="12.75" hidden="1" outlineLevel="1">
      <c r="A27" s="12" t="s">
        <v>55</v>
      </c>
      <c r="B27" s="13"/>
      <c r="C27" s="12" t="s">
        <v>54</v>
      </c>
      <c r="D27" s="13"/>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2"/>
      <c r="BH27" s="43"/>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row>
    <row r="28" spans="1:90" ht="12.75" collapsed="1">
      <c r="A28" s="15" t="s">
        <v>11</v>
      </c>
      <c r="B28" s="16"/>
      <c r="C28" s="15" t="s">
        <v>43</v>
      </c>
      <c r="D28" s="16"/>
      <c r="E28" s="20" t="s">
        <v>20</v>
      </c>
      <c r="F28" s="20" t="s">
        <v>20</v>
      </c>
      <c r="G28" s="20" t="s">
        <v>20</v>
      </c>
      <c r="H28" s="20" t="s">
        <v>20</v>
      </c>
      <c r="I28" s="20" t="s">
        <v>20</v>
      </c>
      <c r="J28" s="20" t="s">
        <v>20</v>
      </c>
      <c r="K28" s="20" t="s">
        <v>20</v>
      </c>
      <c r="L28" s="20" t="s">
        <v>20</v>
      </c>
      <c r="M28" s="20">
        <v>25867</v>
      </c>
      <c r="N28" s="20" t="s">
        <v>20</v>
      </c>
      <c r="O28" s="20" t="s">
        <v>20</v>
      </c>
      <c r="P28" s="20" t="s">
        <v>20</v>
      </c>
      <c r="Q28" s="20" t="s">
        <v>20</v>
      </c>
      <c r="R28" s="20" t="s">
        <v>20</v>
      </c>
      <c r="S28" s="20" t="s">
        <v>20</v>
      </c>
      <c r="T28" s="20" t="s">
        <v>20</v>
      </c>
      <c r="U28" s="20" t="s">
        <v>20</v>
      </c>
      <c r="V28" s="20" t="s">
        <v>20</v>
      </c>
      <c r="W28" s="20" t="s">
        <v>20</v>
      </c>
      <c r="X28" s="20" t="s">
        <v>20</v>
      </c>
      <c r="Y28" s="20" t="s">
        <v>20</v>
      </c>
      <c r="Z28" s="20" t="s">
        <v>20</v>
      </c>
      <c r="AA28" s="20">
        <v>60597</v>
      </c>
      <c r="AB28" s="20" t="s">
        <v>20</v>
      </c>
      <c r="AC28" s="20">
        <v>69761</v>
      </c>
      <c r="AD28" s="20" t="s">
        <v>20</v>
      </c>
      <c r="AE28" s="20">
        <v>80023</v>
      </c>
      <c r="AF28" s="20" t="s">
        <v>20</v>
      </c>
      <c r="AG28" s="20">
        <v>92246</v>
      </c>
      <c r="AH28" s="20" t="s">
        <v>20</v>
      </c>
      <c r="AI28" s="20">
        <v>102504</v>
      </c>
      <c r="AJ28" s="20" t="s">
        <v>20</v>
      </c>
      <c r="AK28" s="20">
        <v>117835</v>
      </c>
      <c r="AL28" s="20" t="s">
        <v>20</v>
      </c>
      <c r="AM28" s="20">
        <v>131704</v>
      </c>
      <c r="AN28" s="20">
        <v>133371</v>
      </c>
      <c r="AO28" s="20">
        <v>134804</v>
      </c>
      <c r="AP28" s="20">
        <v>134620</v>
      </c>
      <c r="AQ28" s="20">
        <v>134217</v>
      </c>
      <c r="AR28" s="20">
        <v>133895</v>
      </c>
      <c r="AS28" s="20">
        <v>133163</v>
      </c>
      <c r="AT28" s="20">
        <v>132139</v>
      </c>
      <c r="AU28" s="20">
        <v>131150</v>
      </c>
      <c r="AV28" s="20">
        <v>131708</v>
      </c>
      <c r="AW28" s="20">
        <v>128265</v>
      </c>
      <c r="AX28" s="20">
        <v>120706</v>
      </c>
      <c r="AY28" s="20">
        <v>119500</v>
      </c>
      <c r="AZ28" s="20">
        <v>117286</v>
      </c>
      <c r="BA28" s="20">
        <v>114534</v>
      </c>
      <c r="BB28" s="20">
        <v>113029</v>
      </c>
      <c r="BC28" s="20">
        <v>111975</v>
      </c>
      <c r="BD28" s="20">
        <v>111883</v>
      </c>
      <c r="BE28" s="20">
        <v>110559</v>
      </c>
      <c r="BF28" s="20">
        <v>109773</v>
      </c>
      <c r="BG28" s="44">
        <f t="shared" si="0"/>
        <v>-7.1093262420969796E-3</v>
      </c>
      <c r="BH28" s="45">
        <f t="shared" si="1"/>
        <v>-1.7928623747436569E-2</v>
      </c>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row>
    <row r="29" spans="1:90" ht="12.75" hidden="1" outlineLevel="1">
      <c r="A29" s="15" t="s">
        <v>22</v>
      </c>
      <c r="B29" s="46" t="s">
        <v>15</v>
      </c>
      <c r="C29" s="15" t="s">
        <v>4</v>
      </c>
      <c r="D29" s="46" t="s">
        <v>16</v>
      </c>
      <c r="E29" s="20" t="s">
        <v>20</v>
      </c>
      <c r="F29" s="20" t="s">
        <v>20</v>
      </c>
      <c r="G29" s="20" t="s">
        <v>20</v>
      </c>
      <c r="H29" s="20" t="s">
        <v>20</v>
      </c>
      <c r="I29" s="20" t="s">
        <v>20</v>
      </c>
      <c r="J29" s="20" t="s">
        <v>20</v>
      </c>
      <c r="K29" s="20" t="s">
        <v>20</v>
      </c>
      <c r="L29" s="20" t="s">
        <v>20</v>
      </c>
      <c r="M29" s="20">
        <v>234.18</v>
      </c>
      <c r="N29" s="20" t="s">
        <v>20</v>
      </c>
      <c r="O29" s="20" t="s">
        <v>20</v>
      </c>
      <c r="P29" s="20" t="s">
        <v>20</v>
      </c>
      <c r="Q29" s="20" t="s">
        <v>20</v>
      </c>
      <c r="R29" s="20" t="s">
        <v>20</v>
      </c>
      <c r="S29" s="20" t="s">
        <v>20</v>
      </c>
      <c r="T29" s="20" t="s">
        <v>20</v>
      </c>
      <c r="U29" s="20" t="s">
        <v>20</v>
      </c>
      <c r="V29" s="20" t="s">
        <v>20</v>
      </c>
      <c r="W29" s="20" t="s">
        <v>20</v>
      </c>
      <c r="X29" s="20" t="s">
        <v>20</v>
      </c>
      <c r="Y29" s="20" t="s">
        <v>20</v>
      </c>
      <c r="Z29" s="20" t="s">
        <v>20</v>
      </c>
      <c r="AA29" s="20">
        <v>819</v>
      </c>
      <c r="AB29" s="20" t="s">
        <v>20</v>
      </c>
      <c r="AC29" s="20">
        <v>1017.5600141382197</v>
      </c>
      <c r="AD29" s="20" t="s">
        <v>20</v>
      </c>
      <c r="AE29" s="20">
        <v>1224</v>
      </c>
      <c r="AF29" s="20" t="s">
        <v>20</v>
      </c>
      <c r="AG29" s="20">
        <v>1546</v>
      </c>
      <c r="AH29" s="20" t="s">
        <v>20</v>
      </c>
      <c r="AI29" s="20">
        <v>1673</v>
      </c>
      <c r="AJ29" s="20" t="s">
        <v>20</v>
      </c>
      <c r="AK29" s="20">
        <v>1990</v>
      </c>
      <c r="AL29" s="20" t="s">
        <v>20</v>
      </c>
      <c r="AM29" s="20">
        <v>2193.8270000000002</v>
      </c>
      <c r="AN29" s="20">
        <v>2235.2669999999998</v>
      </c>
      <c r="AO29" s="20">
        <v>2248.1819999999998</v>
      </c>
      <c r="AP29" s="20">
        <v>2274.9749999999999</v>
      </c>
      <c r="AQ29" s="20">
        <v>2249.2539999999999</v>
      </c>
      <c r="AR29" s="20">
        <v>2232.9749999999999</v>
      </c>
      <c r="AS29" s="20">
        <v>2187.21</v>
      </c>
      <c r="AT29" s="20">
        <v>2169.3829999999998</v>
      </c>
      <c r="AU29" s="20">
        <v>2154.951</v>
      </c>
      <c r="AV29" s="20">
        <v>2096.0909999999999</v>
      </c>
      <c r="AW29" s="20">
        <v>2047.0039999999999</v>
      </c>
      <c r="AX29" s="20">
        <v>1987.7940000000001</v>
      </c>
      <c r="AY29" s="20">
        <v>1981.9079999999999</v>
      </c>
      <c r="AZ29" s="20">
        <v>1969.78</v>
      </c>
      <c r="BA29" s="20">
        <v>1948.5050000000001</v>
      </c>
      <c r="BB29" s="20">
        <v>1933.3869999999999</v>
      </c>
      <c r="BC29" s="20">
        <v>1934.191</v>
      </c>
      <c r="BD29" s="20">
        <v>1938.3240000000001</v>
      </c>
      <c r="BE29" s="20">
        <v>1945.17</v>
      </c>
      <c r="BF29" s="20">
        <v>1976.6389999999999</v>
      </c>
      <c r="BG29" s="44">
        <f t="shared" si="0"/>
        <v>1.6178020430090853E-2</v>
      </c>
      <c r="BH29" s="45">
        <f t="shared" si="1"/>
        <v>-5.7720849108266487E-3</v>
      </c>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row>
    <row r="30" spans="1:90" ht="12.75" collapsed="1">
      <c r="A30" s="17" t="s">
        <v>21</v>
      </c>
      <c r="B30" s="18" t="s">
        <v>12</v>
      </c>
      <c r="C30" s="17" t="s">
        <v>24</v>
      </c>
      <c r="D30" s="18" t="s">
        <v>27</v>
      </c>
      <c r="E30" s="19" t="s">
        <v>20</v>
      </c>
      <c r="F30" s="19" t="s">
        <v>20</v>
      </c>
      <c r="G30" s="19" t="s">
        <v>20</v>
      </c>
      <c r="H30" s="19" t="s">
        <v>20</v>
      </c>
      <c r="I30" s="19" t="s">
        <v>20</v>
      </c>
      <c r="J30" s="19" t="s">
        <v>20</v>
      </c>
      <c r="K30" s="19" t="s">
        <v>20</v>
      </c>
      <c r="L30" s="19" t="s">
        <v>20</v>
      </c>
      <c r="M30" s="19">
        <v>9053.2338500792521</v>
      </c>
      <c r="N30" s="19" t="s">
        <v>20</v>
      </c>
      <c r="O30" s="19" t="s">
        <v>20</v>
      </c>
      <c r="P30" s="19" t="s">
        <v>20</v>
      </c>
      <c r="Q30" s="19" t="s">
        <v>20</v>
      </c>
      <c r="R30" s="19" t="s">
        <v>20</v>
      </c>
      <c r="S30" s="19" t="s">
        <v>20</v>
      </c>
      <c r="T30" s="19" t="s">
        <v>20</v>
      </c>
      <c r="U30" s="19" t="s">
        <v>20</v>
      </c>
      <c r="V30" s="19" t="s">
        <v>20</v>
      </c>
      <c r="W30" s="19" t="s">
        <v>20</v>
      </c>
      <c r="X30" s="19" t="s">
        <v>20</v>
      </c>
      <c r="Y30" s="19" t="s">
        <v>20</v>
      </c>
      <c r="Z30" s="19" t="s">
        <v>20</v>
      </c>
      <c r="AA30" s="19">
        <v>13515.520570325263</v>
      </c>
      <c r="AB30" s="19" t="s">
        <v>20</v>
      </c>
      <c r="AC30" s="19">
        <v>14586.373677817401</v>
      </c>
      <c r="AD30" s="19" t="s">
        <v>20</v>
      </c>
      <c r="AE30" s="19">
        <v>15295.602514277145</v>
      </c>
      <c r="AF30" s="19" t="s">
        <v>20</v>
      </c>
      <c r="AG30" s="19">
        <v>16759.534288749648</v>
      </c>
      <c r="AH30" s="19" t="s">
        <v>20</v>
      </c>
      <c r="AI30" s="19">
        <v>16321.314290174041</v>
      </c>
      <c r="AJ30" s="19" t="s">
        <v>20</v>
      </c>
      <c r="AK30" s="19">
        <v>16888.021385836128</v>
      </c>
      <c r="AL30" s="19" t="s">
        <v>20</v>
      </c>
      <c r="AM30" s="19">
        <v>16657.254145659965</v>
      </c>
      <c r="AN30" s="19">
        <v>16759.767865577975</v>
      </c>
      <c r="AO30" s="19">
        <v>16677.41313314145</v>
      </c>
      <c r="AP30" s="19">
        <v>16899.234883375426</v>
      </c>
      <c r="AQ30" s="19">
        <v>16758.339107564614</v>
      </c>
      <c r="AR30" s="19">
        <v>16677.060383136039</v>
      </c>
      <c r="AS30" s="19">
        <v>16425.058011609832</v>
      </c>
      <c r="AT30" s="19">
        <v>16417.431643950687</v>
      </c>
      <c r="AU30" s="19">
        <v>16431.193290125811</v>
      </c>
      <c r="AV30" s="19">
        <v>15914.68247942418</v>
      </c>
      <c r="AW30" s="19">
        <v>15959.178263750828</v>
      </c>
      <c r="AX30" s="19">
        <v>16468.062896624859</v>
      </c>
      <c r="AY30" s="19">
        <v>16585.004184100417</v>
      </c>
      <c r="AZ30" s="19">
        <v>16794.672850979656</v>
      </c>
      <c r="BA30" s="19">
        <v>17012.459182426181</v>
      </c>
      <c r="BB30" s="19">
        <v>17105.22963133355</v>
      </c>
      <c r="BC30" s="19">
        <v>17273.418173699487</v>
      </c>
      <c r="BD30" s="19">
        <v>17324.562265938526</v>
      </c>
      <c r="BE30" s="19">
        <v>17593.954359210918</v>
      </c>
      <c r="BF30" s="19">
        <v>18006.604538456631</v>
      </c>
      <c r="BG30" s="48">
        <f t="shared" si="0"/>
        <v>2.3454089445769152E-2</v>
      </c>
      <c r="BH30" s="49">
        <f t="shared" si="1"/>
        <v>1.2464361523532931E-2</v>
      </c>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row>
    <row r="31" spans="1:90" ht="12.75">
      <c r="A31" s="50" t="s">
        <v>41</v>
      </c>
      <c r="B31" s="65"/>
      <c r="C31" s="50" t="s">
        <v>19</v>
      </c>
      <c r="D31" s="65"/>
      <c r="E31" s="66"/>
      <c r="F31" s="66"/>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5"/>
    </row>
    <row r="32" spans="1:90" s="35" customFormat="1" ht="12.75" hidden="1" outlineLevel="1">
      <c r="A32" s="40" t="s">
        <v>51</v>
      </c>
      <c r="B32" s="68"/>
      <c r="C32" s="40" t="s">
        <v>50</v>
      </c>
      <c r="D32" s="68"/>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2"/>
      <c r="BH32" s="43"/>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row>
    <row r="33" spans="1:90" ht="12.75" hidden="1" outlineLevel="1">
      <c r="A33" s="15" t="s">
        <v>11</v>
      </c>
      <c r="B33" s="16"/>
      <c r="C33" s="15" t="s">
        <v>44</v>
      </c>
      <c r="D33" s="16"/>
      <c r="E33" s="20" t="s">
        <v>20</v>
      </c>
      <c r="F33" s="20" t="s">
        <v>20</v>
      </c>
      <c r="G33" s="20" t="s">
        <v>20</v>
      </c>
      <c r="H33" s="20" t="s">
        <v>20</v>
      </c>
      <c r="I33" s="20" t="s">
        <v>20</v>
      </c>
      <c r="J33" s="20" t="s">
        <v>20</v>
      </c>
      <c r="K33" s="20" t="s">
        <v>20</v>
      </c>
      <c r="L33" s="20" t="s">
        <v>20</v>
      </c>
      <c r="M33" s="20" t="s">
        <v>20</v>
      </c>
      <c r="N33" s="20" t="s">
        <v>20</v>
      </c>
      <c r="O33" s="20" t="s">
        <v>20</v>
      </c>
      <c r="P33" s="20" t="s">
        <v>20</v>
      </c>
      <c r="Q33" s="20" t="s">
        <v>20</v>
      </c>
      <c r="R33" s="20" t="s">
        <v>20</v>
      </c>
      <c r="S33" s="20" t="s">
        <v>20</v>
      </c>
      <c r="T33" s="20" t="s">
        <v>20</v>
      </c>
      <c r="U33" s="20" t="s">
        <v>20</v>
      </c>
      <c r="V33" s="20" t="s">
        <v>20</v>
      </c>
      <c r="W33" s="20" t="s">
        <v>20</v>
      </c>
      <c r="X33" s="20" t="s">
        <v>20</v>
      </c>
      <c r="Y33" s="20" t="s">
        <v>20</v>
      </c>
      <c r="Z33" s="20" t="s">
        <v>20</v>
      </c>
      <c r="AA33" s="20" t="s">
        <v>20</v>
      </c>
      <c r="AB33" s="20" t="s">
        <v>20</v>
      </c>
      <c r="AC33" s="20" t="s">
        <v>20</v>
      </c>
      <c r="AD33" s="20" t="s">
        <v>20</v>
      </c>
      <c r="AE33" s="20" t="s">
        <v>20</v>
      </c>
      <c r="AF33" s="20" t="s">
        <v>20</v>
      </c>
      <c r="AG33" s="20" t="s">
        <v>20</v>
      </c>
      <c r="AH33" s="20" t="s">
        <v>20</v>
      </c>
      <c r="AI33" s="20" t="s">
        <v>20</v>
      </c>
      <c r="AJ33" s="20" t="s">
        <v>20</v>
      </c>
      <c r="AK33" s="20" t="s">
        <v>20</v>
      </c>
      <c r="AL33" s="20" t="s">
        <v>20</v>
      </c>
      <c r="AM33" s="20">
        <v>155469</v>
      </c>
      <c r="AN33" s="20">
        <v>158219</v>
      </c>
      <c r="AO33" s="20">
        <v>159978</v>
      </c>
      <c r="AP33" s="20">
        <v>161933</v>
      </c>
      <c r="AQ33" s="20">
        <v>164284</v>
      </c>
      <c r="AR33" s="20">
        <v>166174</v>
      </c>
      <c r="AS33" s="20">
        <v>168635</v>
      </c>
      <c r="AT33" s="20">
        <v>170557</v>
      </c>
      <c r="AU33" s="20">
        <v>172771</v>
      </c>
      <c r="AV33" s="20">
        <v>173843</v>
      </c>
      <c r="AW33" s="20">
        <v>172925</v>
      </c>
      <c r="AX33" s="20">
        <v>174673</v>
      </c>
      <c r="AY33" s="20">
        <v>175138</v>
      </c>
      <c r="AZ33" s="20">
        <v>175813</v>
      </c>
      <c r="BA33" s="20">
        <v>176804</v>
      </c>
      <c r="BB33" s="20">
        <v>175990</v>
      </c>
      <c r="BC33" s="20">
        <v>177925</v>
      </c>
      <c r="BD33" s="20">
        <v>176621</v>
      </c>
      <c r="BE33" s="20">
        <v>177700</v>
      </c>
      <c r="BF33" s="20">
        <v>177897</v>
      </c>
      <c r="BG33" s="44">
        <f t="shared" si="0"/>
        <v>1.108610016882386E-3</v>
      </c>
      <c r="BH33" s="45">
        <f t="shared" si="1"/>
        <v>2.32604736198195E-3</v>
      </c>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row>
    <row r="34" spans="1:90" ht="12.75" hidden="1" outlineLevel="2">
      <c r="A34" s="15" t="s">
        <v>22</v>
      </c>
      <c r="B34" s="46" t="s">
        <v>15</v>
      </c>
      <c r="C34" s="15" t="s">
        <v>4</v>
      </c>
      <c r="D34" s="46" t="s">
        <v>16</v>
      </c>
      <c r="E34" s="20" t="s">
        <v>20</v>
      </c>
      <c r="F34" s="20" t="s">
        <v>20</v>
      </c>
      <c r="G34" s="20" t="s">
        <v>20</v>
      </c>
      <c r="H34" s="20" t="s">
        <v>20</v>
      </c>
      <c r="I34" s="20" t="s">
        <v>20</v>
      </c>
      <c r="J34" s="20" t="s">
        <v>20</v>
      </c>
      <c r="K34" s="20" t="s">
        <v>20</v>
      </c>
      <c r="L34" s="20" t="s">
        <v>20</v>
      </c>
      <c r="M34" s="20" t="s">
        <v>20</v>
      </c>
      <c r="N34" s="20" t="s">
        <v>20</v>
      </c>
      <c r="O34" s="20" t="s">
        <v>20</v>
      </c>
      <c r="P34" s="20" t="s">
        <v>20</v>
      </c>
      <c r="Q34" s="20" t="s">
        <v>20</v>
      </c>
      <c r="R34" s="20" t="s">
        <v>20</v>
      </c>
      <c r="S34" s="20" t="s">
        <v>20</v>
      </c>
      <c r="T34" s="20" t="s">
        <v>20</v>
      </c>
      <c r="U34" s="20" t="s">
        <v>20</v>
      </c>
      <c r="V34" s="20" t="s">
        <v>20</v>
      </c>
      <c r="W34" s="20" t="s">
        <v>20</v>
      </c>
      <c r="X34" s="20" t="s">
        <v>20</v>
      </c>
      <c r="Y34" s="20" t="s">
        <v>20</v>
      </c>
      <c r="Z34" s="20" t="s">
        <v>20</v>
      </c>
      <c r="AA34" s="20" t="s">
        <v>20</v>
      </c>
      <c r="AB34" s="20" t="s">
        <v>20</v>
      </c>
      <c r="AC34" s="20" t="s">
        <v>20</v>
      </c>
      <c r="AD34" s="20" t="s">
        <v>20</v>
      </c>
      <c r="AE34" s="20" t="s">
        <v>20</v>
      </c>
      <c r="AF34" s="20" t="s">
        <v>20</v>
      </c>
      <c r="AG34" s="20" t="s">
        <v>20</v>
      </c>
      <c r="AH34" s="20" t="s">
        <v>20</v>
      </c>
      <c r="AI34" s="20" t="s">
        <v>20</v>
      </c>
      <c r="AJ34" s="20" t="s">
        <v>20</v>
      </c>
      <c r="AK34" s="20" t="s">
        <v>20</v>
      </c>
      <c r="AL34" s="20" t="s">
        <v>20</v>
      </c>
      <c r="AM34" s="20">
        <v>2673.1239999999998</v>
      </c>
      <c r="AN34" s="20">
        <v>2799.2530000000002</v>
      </c>
      <c r="AO34" s="20">
        <v>2897.5889999999999</v>
      </c>
      <c r="AP34" s="20">
        <v>2966.7530000000002</v>
      </c>
      <c r="AQ34" s="20">
        <v>3070.018</v>
      </c>
      <c r="AR34" s="20">
        <v>3146.93</v>
      </c>
      <c r="AS34" s="20">
        <v>3189.3519999999999</v>
      </c>
      <c r="AT34" s="20">
        <v>3286.9920000000002</v>
      </c>
      <c r="AU34" s="20">
        <v>3372.0450000000001</v>
      </c>
      <c r="AV34" s="20">
        <v>3402.893</v>
      </c>
      <c r="AW34" s="20">
        <v>3455.3220000000001</v>
      </c>
      <c r="AX34" s="20">
        <v>3515.942</v>
      </c>
      <c r="AY34" s="20">
        <v>3559.538</v>
      </c>
      <c r="AZ34" s="20">
        <v>3584.2579999999998</v>
      </c>
      <c r="BA34" s="20">
        <v>3637.0880000000002</v>
      </c>
      <c r="BB34" s="20">
        <v>3675.9290000000001</v>
      </c>
      <c r="BC34" s="20">
        <v>3707.8359999999998</v>
      </c>
      <c r="BD34" s="20">
        <v>3735.866</v>
      </c>
      <c r="BE34" s="20">
        <v>3799.6849999999999</v>
      </c>
      <c r="BF34" s="20">
        <v>3831.7689999999998</v>
      </c>
      <c r="BG34" s="44">
        <f t="shared" si="0"/>
        <v>8.4438578461108835E-3</v>
      </c>
      <c r="BH34" s="45">
        <f t="shared" si="1"/>
        <v>1.1948027114947064E-2</v>
      </c>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row>
    <row r="35" spans="1:90" ht="12.75" hidden="1" outlineLevel="1">
      <c r="A35" s="15" t="s">
        <v>21</v>
      </c>
      <c r="B35" s="46" t="s">
        <v>12</v>
      </c>
      <c r="C35" s="15" t="s">
        <v>24</v>
      </c>
      <c r="D35" s="46" t="s">
        <v>27</v>
      </c>
      <c r="E35" s="20" t="s">
        <v>20</v>
      </c>
      <c r="F35" s="20" t="s">
        <v>20</v>
      </c>
      <c r="G35" s="20" t="s">
        <v>20</v>
      </c>
      <c r="H35" s="20" t="s">
        <v>20</v>
      </c>
      <c r="I35" s="20" t="s">
        <v>20</v>
      </c>
      <c r="J35" s="20" t="s">
        <v>20</v>
      </c>
      <c r="K35" s="20" t="s">
        <v>20</v>
      </c>
      <c r="L35" s="20" t="s">
        <v>20</v>
      </c>
      <c r="M35" s="20" t="s">
        <v>20</v>
      </c>
      <c r="N35" s="20" t="s">
        <v>20</v>
      </c>
      <c r="O35" s="20" t="s">
        <v>20</v>
      </c>
      <c r="P35" s="20" t="s">
        <v>20</v>
      </c>
      <c r="Q35" s="20" t="s">
        <v>20</v>
      </c>
      <c r="R35" s="20" t="s">
        <v>20</v>
      </c>
      <c r="S35" s="20" t="s">
        <v>20</v>
      </c>
      <c r="T35" s="20" t="s">
        <v>20</v>
      </c>
      <c r="U35" s="20" t="s">
        <v>20</v>
      </c>
      <c r="V35" s="20" t="s">
        <v>20</v>
      </c>
      <c r="W35" s="20" t="s">
        <v>20</v>
      </c>
      <c r="X35" s="20" t="s">
        <v>20</v>
      </c>
      <c r="Y35" s="20" t="s">
        <v>20</v>
      </c>
      <c r="Z35" s="20" t="s">
        <v>20</v>
      </c>
      <c r="AA35" s="20" t="s">
        <v>20</v>
      </c>
      <c r="AB35" s="20" t="s">
        <v>20</v>
      </c>
      <c r="AC35" s="20" t="s">
        <v>20</v>
      </c>
      <c r="AD35" s="20" t="s">
        <v>20</v>
      </c>
      <c r="AE35" s="20" t="s">
        <v>20</v>
      </c>
      <c r="AF35" s="20" t="s">
        <v>20</v>
      </c>
      <c r="AG35" s="20" t="s">
        <v>20</v>
      </c>
      <c r="AH35" s="20" t="s">
        <v>20</v>
      </c>
      <c r="AI35" s="20" t="s">
        <v>20</v>
      </c>
      <c r="AJ35" s="20" t="s">
        <v>20</v>
      </c>
      <c r="AK35" s="20" t="s">
        <v>20</v>
      </c>
      <c r="AL35" s="20" t="s">
        <v>20</v>
      </c>
      <c r="AM35" s="20">
        <v>17193.935768545496</v>
      </c>
      <c r="AN35" s="20">
        <v>17692.268311643988</v>
      </c>
      <c r="AO35" s="20">
        <v>18112.421707984849</v>
      </c>
      <c r="AP35" s="20">
        <v>18320.867272266925</v>
      </c>
      <c r="AQ35" s="20">
        <v>18687.261084463491</v>
      </c>
      <c r="AR35" s="20">
        <v>18937.559425662253</v>
      </c>
      <c r="AS35" s="20">
        <v>18912.752394224211</v>
      </c>
      <c r="AT35" s="20">
        <v>19272.102581541654</v>
      </c>
      <c r="AU35" s="20">
        <v>19517.424799300807</v>
      </c>
      <c r="AV35" s="20">
        <v>19574.518387280477</v>
      </c>
      <c r="AW35" s="20">
        <v>19981.622090501663</v>
      </c>
      <c r="AX35" s="20">
        <v>20128.709073525963</v>
      </c>
      <c r="AY35" s="20">
        <v>20324.190067261243</v>
      </c>
      <c r="AZ35" s="20">
        <v>20386.763208636447</v>
      </c>
      <c r="BA35" s="20">
        <v>20571.299291871226</v>
      </c>
      <c r="BB35" s="20">
        <v>20887.146996988467</v>
      </c>
      <c r="BC35" s="20">
        <v>20839.319938176195</v>
      </c>
      <c r="BD35" s="20">
        <v>21151.878881899658</v>
      </c>
      <c r="BE35" s="20">
        <v>21382.583005064716</v>
      </c>
      <c r="BF35" s="20">
        <v>21539.255861537855</v>
      </c>
      <c r="BG35" s="44">
        <f t="shared" si="0"/>
        <v>7.3271249051636358E-3</v>
      </c>
      <c r="BH35" s="45">
        <f t="shared" si="1"/>
        <v>9.6297504138338728E-3</v>
      </c>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row>
    <row r="36" spans="1:90" s="35" customFormat="1" ht="12.75" hidden="1" outlineLevel="1">
      <c r="A36" s="40" t="s">
        <v>52</v>
      </c>
      <c r="B36" s="68"/>
      <c r="C36" s="40" t="s">
        <v>53</v>
      </c>
      <c r="D36" s="68"/>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2"/>
      <c r="BH36" s="43"/>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row>
    <row r="37" spans="1:90" ht="12.75" hidden="1" outlineLevel="1">
      <c r="A37" s="15" t="s">
        <v>11</v>
      </c>
      <c r="B37" s="16"/>
      <c r="C37" s="15" t="s">
        <v>45</v>
      </c>
      <c r="D37" s="16"/>
      <c r="E37" s="20" t="s">
        <v>20</v>
      </c>
      <c r="F37" s="20" t="s">
        <v>20</v>
      </c>
      <c r="G37" s="20" t="s">
        <v>20</v>
      </c>
      <c r="H37" s="20" t="s">
        <v>20</v>
      </c>
      <c r="I37" s="20" t="s">
        <v>20</v>
      </c>
      <c r="J37" s="20" t="s">
        <v>20</v>
      </c>
      <c r="K37" s="20" t="s">
        <v>20</v>
      </c>
      <c r="L37" s="20" t="s">
        <v>20</v>
      </c>
      <c r="M37" s="20" t="s">
        <v>20</v>
      </c>
      <c r="N37" s="20" t="s">
        <v>20</v>
      </c>
      <c r="O37" s="20" t="s">
        <v>20</v>
      </c>
      <c r="P37" s="20" t="s">
        <v>20</v>
      </c>
      <c r="Q37" s="20" t="s">
        <v>20</v>
      </c>
      <c r="R37" s="20" t="s">
        <v>20</v>
      </c>
      <c r="S37" s="20" t="s">
        <v>20</v>
      </c>
      <c r="T37" s="20" t="s">
        <v>20</v>
      </c>
      <c r="U37" s="20" t="s">
        <v>20</v>
      </c>
      <c r="V37" s="20" t="s">
        <v>20</v>
      </c>
      <c r="W37" s="20" t="s">
        <v>20</v>
      </c>
      <c r="X37" s="20" t="s">
        <v>20</v>
      </c>
      <c r="Y37" s="20" t="s">
        <v>20</v>
      </c>
      <c r="Z37" s="20" t="s">
        <v>20</v>
      </c>
      <c r="AA37" s="20" t="s">
        <v>20</v>
      </c>
      <c r="AB37" s="20" t="s">
        <v>20</v>
      </c>
      <c r="AC37" s="20" t="s">
        <v>20</v>
      </c>
      <c r="AD37" s="20" t="s">
        <v>20</v>
      </c>
      <c r="AE37" s="20" t="s">
        <v>20</v>
      </c>
      <c r="AF37" s="20" t="s">
        <v>20</v>
      </c>
      <c r="AG37" s="20" t="s">
        <v>20</v>
      </c>
      <c r="AH37" s="20" t="s">
        <v>20</v>
      </c>
      <c r="AI37" s="20" t="s">
        <v>20</v>
      </c>
      <c r="AJ37" s="20" t="s">
        <v>20</v>
      </c>
      <c r="AK37" s="20" t="s">
        <v>20</v>
      </c>
      <c r="AL37" s="20" t="s">
        <v>20</v>
      </c>
      <c r="AM37" s="20">
        <v>5528</v>
      </c>
      <c r="AN37" s="20">
        <v>5415</v>
      </c>
      <c r="AO37" s="20">
        <v>6126</v>
      </c>
      <c r="AP37" s="20">
        <v>6577</v>
      </c>
      <c r="AQ37" s="20">
        <v>7099</v>
      </c>
      <c r="AR37" s="20">
        <v>7842</v>
      </c>
      <c r="AS37" s="20">
        <v>8676</v>
      </c>
      <c r="AT37" s="20">
        <v>9434</v>
      </c>
      <c r="AU37" s="20">
        <v>9568</v>
      </c>
      <c r="AV37" s="20">
        <v>10656</v>
      </c>
      <c r="AW37" s="20">
        <v>12171</v>
      </c>
      <c r="AX37" s="20">
        <v>11811</v>
      </c>
      <c r="AY37" s="20">
        <v>12874</v>
      </c>
      <c r="AZ37" s="20">
        <v>13758</v>
      </c>
      <c r="BA37" s="20">
        <v>14242</v>
      </c>
      <c r="BB37" s="20">
        <v>14614</v>
      </c>
      <c r="BC37" s="20">
        <v>16188</v>
      </c>
      <c r="BD37" s="20">
        <v>16185</v>
      </c>
      <c r="BE37" s="20">
        <v>17071</v>
      </c>
      <c r="BF37" s="20">
        <v>17453</v>
      </c>
      <c r="BG37" s="44">
        <f t="shared" si="0"/>
        <v>2.2377130806631128E-2</v>
      </c>
      <c r="BH37" s="45">
        <f t="shared" si="1"/>
        <v>5.1719954402829629E-2</v>
      </c>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row>
    <row r="38" spans="1:90" ht="12.75" hidden="1" outlineLevel="2">
      <c r="A38" s="15" t="s">
        <v>22</v>
      </c>
      <c r="B38" s="46" t="s">
        <v>15</v>
      </c>
      <c r="C38" s="15" t="s">
        <v>4</v>
      </c>
      <c r="D38" s="46" t="s">
        <v>16</v>
      </c>
      <c r="E38" s="20" t="s">
        <v>20</v>
      </c>
      <c r="F38" s="20" t="s">
        <v>20</v>
      </c>
      <c r="G38" s="20" t="s">
        <v>20</v>
      </c>
      <c r="H38" s="20" t="s">
        <v>20</v>
      </c>
      <c r="I38" s="20" t="s">
        <v>20</v>
      </c>
      <c r="J38" s="20" t="s">
        <v>20</v>
      </c>
      <c r="K38" s="20" t="s">
        <v>20</v>
      </c>
      <c r="L38" s="20" t="s">
        <v>20</v>
      </c>
      <c r="M38" s="20" t="s">
        <v>20</v>
      </c>
      <c r="N38" s="20" t="s">
        <v>20</v>
      </c>
      <c r="O38" s="20" t="s">
        <v>20</v>
      </c>
      <c r="P38" s="20" t="s">
        <v>20</v>
      </c>
      <c r="Q38" s="20" t="s">
        <v>20</v>
      </c>
      <c r="R38" s="20" t="s">
        <v>20</v>
      </c>
      <c r="S38" s="20" t="s">
        <v>20</v>
      </c>
      <c r="T38" s="20" t="s">
        <v>20</v>
      </c>
      <c r="U38" s="20" t="s">
        <v>20</v>
      </c>
      <c r="V38" s="20" t="s">
        <v>20</v>
      </c>
      <c r="W38" s="20" t="s">
        <v>20</v>
      </c>
      <c r="X38" s="20" t="s">
        <v>20</v>
      </c>
      <c r="Y38" s="20" t="s">
        <v>20</v>
      </c>
      <c r="Z38" s="20" t="s">
        <v>20</v>
      </c>
      <c r="AA38" s="20" t="s">
        <v>20</v>
      </c>
      <c r="AB38" s="20" t="s">
        <v>20</v>
      </c>
      <c r="AC38" s="20" t="s">
        <v>20</v>
      </c>
      <c r="AD38" s="20" t="s">
        <v>20</v>
      </c>
      <c r="AE38" s="20" t="s">
        <v>20</v>
      </c>
      <c r="AF38" s="20" t="s">
        <v>20</v>
      </c>
      <c r="AG38" s="20" t="s">
        <v>20</v>
      </c>
      <c r="AH38" s="20" t="s">
        <v>20</v>
      </c>
      <c r="AI38" s="20" t="s">
        <v>20</v>
      </c>
      <c r="AJ38" s="20" t="s">
        <v>20</v>
      </c>
      <c r="AK38" s="20" t="s">
        <v>20</v>
      </c>
      <c r="AL38" s="20" t="s">
        <v>20</v>
      </c>
      <c r="AM38" s="20">
        <v>83.990000000000236</v>
      </c>
      <c r="AN38" s="20">
        <v>74.755999999999858</v>
      </c>
      <c r="AO38" s="20">
        <v>74.996999999999844</v>
      </c>
      <c r="AP38" s="20">
        <v>99.28899999999976</v>
      </c>
      <c r="AQ38" s="20">
        <v>90.036999999999807</v>
      </c>
      <c r="AR38" s="20">
        <v>105.92600000000039</v>
      </c>
      <c r="AS38" s="20">
        <v>126.3760000000002</v>
      </c>
      <c r="AT38" s="20">
        <v>129.31799999999976</v>
      </c>
      <c r="AU38" s="20">
        <v>110.21299999999974</v>
      </c>
      <c r="AV38" s="20">
        <v>151.62899999999991</v>
      </c>
      <c r="AW38" s="20">
        <v>143.17999999999984</v>
      </c>
      <c r="AX38" s="20">
        <v>146.67900000000009</v>
      </c>
      <c r="AY38" s="20">
        <v>159.36999999999989</v>
      </c>
      <c r="AZ38" s="20">
        <v>185.98000000000002</v>
      </c>
      <c r="BA38" s="20">
        <v>185.37599999999975</v>
      </c>
      <c r="BB38" s="20">
        <v>185.02799999999979</v>
      </c>
      <c r="BC38" s="20">
        <v>198.83800000000019</v>
      </c>
      <c r="BD38" s="20">
        <v>211.45499999999993</v>
      </c>
      <c r="BE38" s="20">
        <v>221.57200000000012</v>
      </c>
      <c r="BF38" s="20">
        <v>232.19400000000041</v>
      </c>
      <c r="BG38" s="44">
        <f t="shared" si="0"/>
        <v>4.7939270304913496E-2</v>
      </c>
      <c r="BH38" s="45">
        <f t="shared" si="1"/>
        <v>4.5095851034221777E-2</v>
      </c>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row>
    <row r="39" spans="1:90" ht="12.75" hidden="1" outlineLevel="1">
      <c r="A39" s="15" t="s">
        <v>21</v>
      </c>
      <c r="B39" s="46" t="s">
        <v>12</v>
      </c>
      <c r="C39" s="15" t="s">
        <v>24</v>
      </c>
      <c r="D39" s="46" t="s">
        <v>27</v>
      </c>
      <c r="E39" s="20" t="s">
        <v>20</v>
      </c>
      <c r="F39" s="20" t="s">
        <v>20</v>
      </c>
      <c r="G39" s="20" t="s">
        <v>20</v>
      </c>
      <c r="H39" s="20" t="s">
        <v>20</v>
      </c>
      <c r="I39" s="20" t="s">
        <v>20</v>
      </c>
      <c r="J39" s="20" t="s">
        <v>20</v>
      </c>
      <c r="K39" s="20" t="s">
        <v>20</v>
      </c>
      <c r="L39" s="20" t="s">
        <v>20</v>
      </c>
      <c r="M39" s="20" t="s">
        <v>20</v>
      </c>
      <c r="N39" s="20" t="s">
        <v>20</v>
      </c>
      <c r="O39" s="20" t="s">
        <v>20</v>
      </c>
      <c r="P39" s="20" t="s">
        <v>20</v>
      </c>
      <c r="Q39" s="20" t="s">
        <v>20</v>
      </c>
      <c r="R39" s="20" t="s">
        <v>20</v>
      </c>
      <c r="S39" s="20" t="s">
        <v>20</v>
      </c>
      <c r="T39" s="20" t="s">
        <v>20</v>
      </c>
      <c r="U39" s="20" t="s">
        <v>20</v>
      </c>
      <c r="V39" s="20" t="s">
        <v>20</v>
      </c>
      <c r="W39" s="20" t="s">
        <v>20</v>
      </c>
      <c r="X39" s="20" t="s">
        <v>20</v>
      </c>
      <c r="Y39" s="20" t="s">
        <v>20</v>
      </c>
      <c r="Z39" s="20" t="s">
        <v>20</v>
      </c>
      <c r="AA39" s="20" t="s">
        <v>20</v>
      </c>
      <c r="AB39" s="20" t="s">
        <v>20</v>
      </c>
      <c r="AC39" s="20" t="s">
        <v>20</v>
      </c>
      <c r="AD39" s="20" t="s">
        <v>20</v>
      </c>
      <c r="AE39" s="20" t="s">
        <v>20</v>
      </c>
      <c r="AF39" s="20" t="s">
        <v>20</v>
      </c>
      <c r="AG39" s="20" t="s">
        <v>20</v>
      </c>
      <c r="AH39" s="20" t="s">
        <v>20</v>
      </c>
      <c r="AI39" s="20" t="s">
        <v>20</v>
      </c>
      <c r="AJ39" s="20" t="s">
        <v>20</v>
      </c>
      <c r="AK39" s="20" t="s">
        <v>20</v>
      </c>
      <c r="AL39" s="20" t="s">
        <v>20</v>
      </c>
      <c r="AM39" s="20">
        <v>15193.560057887162</v>
      </c>
      <c r="AN39" s="20">
        <v>13805.355493998128</v>
      </c>
      <c r="AO39" s="20">
        <v>12242.409402546496</v>
      </c>
      <c r="AP39" s="20">
        <v>15096.396533373842</v>
      </c>
      <c r="AQ39" s="20">
        <v>12683.053951260714</v>
      </c>
      <c r="AR39" s="20">
        <v>13507.523590920733</v>
      </c>
      <c r="AS39" s="20">
        <v>14566.15952051639</v>
      </c>
      <c r="AT39" s="20">
        <v>13707.653169387297</v>
      </c>
      <c r="AU39" s="20">
        <v>11518.91722408024</v>
      </c>
      <c r="AV39" s="20">
        <v>14229.44819819819</v>
      </c>
      <c r="AW39" s="20">
        <v>11764.029249856203</v>
      </c>
      <c r="AX39" s="20">
        <v>12418.846837693682</v>
      </c>
      <c r="AY39" s="20">
        <v>12379.213919527721</v>
      </c>
      <c r="AZ39" s="20">
        <v>13517.953190870769</v>
      </c>
      <c r="BA39" s="20">
        <v>13016.149417216666</v>
      </c>
      <c r="BB39" s="20">
        <v>12661.009990420131</v>
      </c>
      <c r="BC39" s="20">
        <v>12283.049172226352</v>
      </c>
      <c r="BD39" s="20">
        <v>13064.874884151988</v>
      </c>
      <c r="BE39" s="20">
        <v>12979.438814363546</v>
      </c>
      <c r="BF39" s="20">
        <v>13303.959204721275</v>
      </c>
      <c r="BG39" s="44">
        <f t="shared" si="0"/>
        <v>2.5002651886505498E-2</v>
      </c>
      <c r="BH39" s="45">
        <f t="shared" si="1"/>
        <v>-4.0946469626302051E-3</v>
      </c>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row>
    <row r="40" spans="1:90" s="35" customFormat="1" ht="12.75" hidden="1" outlineLevel="1">
      <c r="A40" s="12" t="s">
        <v>55</v>
      </c>
      <c r="B40" s="13"/>
      <c r="C40" s="12" t="s">
        <v>54</v>
      </c>
      <c r="D40" s="13"/>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2"/>
      <c r="BH40" s="43"/>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row>
    <row r="41" spans="1:90" ht="12.75" collapsed="1">
      <c r="A41" s="15" t="s">
        <v>11</v>
      </c>
      <c r="B41" s="16"/>
      <c r="C41" s="15" t="s">
        <v>43</v>
      </c>
      <c r="D41" s="16"/>
      <c r="E41" s="20">
        <v>68344</v>
      </c>
      <c r="F41" s="20" t="s">
        <v>20</v>
      </c>
      <c r="G41" s="20" t="s">
        <v>20</v>
      </c>
      <c r="H41" s="20" t="s">
        <v>20</v>
      </c>
      <c r="I41" s="20" t="s">
        <v>20</v>
      </c>
      <c r="J41" s="20" t="s">
        <v>20</v>
      </c>
      <c r="K41" s="20" t="s">
        <v>20</v>
      </c>
      <c r="L41" s="20" t="s">
        <v>20</v>
      </c>
      <c r="M41" s="20">
        <v>87637</v>
      </c>
      <c r="N41" s="20" t="s">
        <v>20</v>
      </c>
      <c r="O41" s="20" t="s">
        <v>20</v>
      </c>
      <c r="P41" s="20" t="s">
        <v>20</v>
      </c>
      <c r="Q41" s="20" t="s">
        <v>20</v>
      </c>
      <c r="R41" s="20" t="s">
        <v>20</v>
      </c>
      <c r="S41" s="20" t="s">
        <v>20</v>
      </c>
      <c r="T41" s="20" t="s">
        <v>20</v>
      </c>
      <c r="U41" s="20" t="s">
        <v>20</v>
      </c>
      <c r="V41" s="20" t="s">
        <v>20</v>
      </c>
      <c r="W41" s="20" t="s">
        <v>20</v>
      </c>
      <c r="X41" s="20" t="s">
        <v>20</v>
      </c>
      <c r="Y41" s="20" t="s">
        <v>20</v>
      </c>
      <c r="Z41" s="20" t="s">
        <v>20</v>
      </c>
      <c r="AA41" s="20">
        <v>130710</v>
      </c>
      <c r="AB41" s="20" t="s">
        <v>20</v>
      </c>
      <c r="AC41" s="20">
        <v>131032</v>
      </c>
      <c r="AD41" s="20" t="s">
        <v>20</v>
      </c>
      <c r="AE41" s="20">
        <v>136480</v>
      </c>
      <c r="AF41" s="20" t="s">
        <v>20</v>
      </c>
      <c r="AG41" s="20">
        <v>142164</v>
      </c>
      <c r="AH41" s="20" t="s">
        <v>20</v>
      </c>
      <c r="AI41" s="20">
        <v>150044</v>
      </c>
      <c r="AJ41" s="20" t="s">
        <v>20</v>
      </c>
      <c r="AK41" s="20">
        <v>154604</v>
      </c>
      <c r="AL41" s="20" t="s">
        <v>20</v>
      </c>
      <c r="AM41" s="20">
        <v>160997</v>
      </c>
      <c r="AN41" s="20">
        <v>163634</v>
      </c>
      <c r="AO41" s="20">
        <v>166104</v>
      </c>
      <c r="AP41" s="20">
        <v>168510</v>
      </c>
      <c r="AQ41" s="20">
        <v>171383</v>
      </c>
      <c r="AR41" s="20">
        <v>174016</v>
      </c>
      <c r="AS41" s="20">
        <v>177311</v>
      </c>
      <c r="AT41" s="20">
        <v>179991</v>
      </c>
      <c r="AU41" s="20">
        <v>182339</v>
      </c>
      <c r="AV41" s="20">
        <v>184499</v>
      </c>
      <c r="AW41" s="20">
        <v>185096</v>
      </c>
      <c r="AX41" s="20">
        <v>186484</v>
      </c>
      <c r="AY41" s="20">
        <v>188012</v>
      </c>
      <c r="AZ41" s="20">
        <v>189571</v>
      </c>
      <c r="BA41" s="20">
        <v>191046</v>
      </c>
      <c r="BB41" s="20">
        <v>190604</v>
      </c>
      <c r="BC41" s="20">
        <v>194113</v>
      </c>
      <c r="BD41" s="20">
        <v>192806</v>
      </c>
      <c r="BE41" s="20">
        <v>194771</v>
      </c>
      <c r="BF41" s="20">
        <v>195350</v>
      </c>
      <c r="BG41" s="44">
        <f t="shared" si="0"/>
        <v>2.9727218117686924E-3</v>
      </c>
      <c r="BH41" s="45">
        <f t="shared" si="1"/>
        <v>5.7528523528622959E-3</v>
      </c>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row>
    <row r="42" spans="1:90" ht="12.75" hidden="1" outlineLevel="1">
      <c r="A42" s="15" t="s">
        <v>22</v>
      </c>
      <c r="B42" s="46" t="s">
        <v>15</v>
      </c>
      <c r="C42" s="15" t="s">
        <v>4</v>
      </c>
      <c r="D42" s="46" t="s">
        <v>16</v>
      </c>
      <c r="E42" s="20">
        <v>261.3</v>
      </c>
      <c r="F42" s="20" t="s">
        <v>20</v>
      </c>
      <c r="G42" s="20" t="s">
        <v>20</v>
      </c>
      <c r="H42" s="20" t="s">
        <v>20</v>
      </c>
      <c r="I42" s="20" t="s">
        <v>20</v>
      </c>
      <c r="J42" s="20" t="s">
        <v>20</v>
      </c>
      <c r="K42" s="20" t="s">
        <v>20</v>
      </c>
      <c r="L42" s="20" t="s">
        <v>20</v>
      </c>
      <c r="M42" s="20">
        <v>540.35900000000004</v>
      </c>
      <c r="N42" s="20" t="s">
        <v>20</v>
      </c>
      <c r="O42" s="20" t="s">
        <v>20</v>
      </c>
      <c r="P42" s="20" t="s">
        <v>20</v>
      </c>
      <c r="Q42" s="20" t="s">
        <v>20</v>
      </c>
      <c r="R42" s="20" t="s">
        <v>20</v>
      </c>
      <c r="S42" s="20" t="s">
        <v>20</v>
      </c>
      <c r="T42" s="20" t="s">
        <v>20</v>
      </c>
      <c r="U42" s="20" t="s">
        <v>20</v>
      </c>
      <c r="V42" s="20" t="s">
        <v>20</v>
      </c>
      <c r="W42" s="20" t="s">
        <v>20</v>
      </c>
      <c r="X42" s="20" t="s">
        <v>20</v>
      </c>
      <c r="Y42" s="20" t="s">
        <v>20</v>
      </c>
      <c r="Z42" s="20" t="s">
        <v>20</v>
      </c>
      <c r="AA42" s="20">
        <v>1529</v>
      </c>
      <c r="AB42" s="20" t="s">
        <v>20</v>
      </c>
      <c r="AC42" s="20">
        <v>1707.7156223607105</v>
      </c>
      <c r="AD42" s="20" t="s">
        <v>20</v>
      </c>
      <c r="AE42" s="20">
        <v>1925</v>
      </c>
      <c r="AF42" s="20" t="s">
        <v>20</v>
      </c>
      <c r="AG42" s="20">
        <v>2146</v>
      </c>
      <c r="AH42" s="20" t="s">
        <v>20</v>
      </c>
      <c r="AI42" s="20">
        <v>2364</v>
      </c>
      <c r="AJ42" s="20" t="s">
        <v>20</v>
      </c>
      <c r="AK42" s="20">
        <v>2576</v>
      </c>
      <c r="AL42" s="20" t="s">
        <v>20</v>
      </c>
      <c r="AM42" s="20">
        <v>2757.114</v>
      </c>
      <c r="AN42" s="20">
        <v>2874.009</v>
      </c>
      <c r="AO42" s="20">
        <v>2972.5859999999998</v>
      </c>
      <c r="AP42" s="20">
        <v>3066.0419999999999</v>
      </c>
      <c r="AQ42" s="20">
        <v>3160.0549999999998</v>
      </c>
      <c r="AR42" s="20">
        <v>3252.8560000000002</v>
      </c>
      <c r="AS42" s="20">
        <v>3315.7280000000001</v>
      </c>
      <c r="AT42" s="20">
        <v>3416.31</v>
      </c>
      <c r="AU42" s="20">
        <v>3482.2579999999998</v>
      </c>
      <c r="AV42" s="20">
        <v>3554.5219999999999</v>
      </c>
      <c r="AW42" s="20">
        <v>3598.502</v>
      </c>
      <c r="AX42" s="20">
        <v>3662.6210000000001</v>
      </c>
      <c r="AY42" s="20">
        <v>3718.9079999999999</v>
      </c>
      <c r="AZ42" s="20">
        <v>3770.2379999999998</v>
      </c>
      <c r="BA42" s="20">
        <v>3822.4639999999999</v>
      </c>
      <c r="BB42" s="20">
        <v>3860.9569999999999</v>
      </c>
      <c r="BC42" s="20">
        <v>3906.674</v>
      </c>
      <c r="BD42" s="20">
        <v>3947.3209999999999</v>
      </c>
      <c r="BE42" s="20">
        <v>4021.2570000000001</v>
      </c>
      <c r="BF42" s="20">
        <v>4063.9630000000002</v>
      </c>
      <c r="BG42" s="44">
        <f t="shared" si="0"/>
        <v>1.0620062333742939E-2</v>
      </c>
      <c r="BH42" s="45">
        <f t="shared" si="1"/>
        <v>1.3488008658264411E-2</v>
      </c>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row>
    <row r="43" spans="1:90" ht="12.75" collapsed="1">
      <c r="A43" s="17" t="s">
        <v>21</v>
      </c>
      <c r="B43" s="18" t="s">
        <v>12</v>
      </c>
      <c r="C43" s="17" t="s">
        <v>24</v>
      </c>
      <c r="D43" s="18" t="s">
        <v>27</v>
      </c>
      <c r="E43" s="19">
        <v>3823.3056303406297</v>
      </c>
      <c r="F43" s="19" t="s">
        <v>20</v>
      </c>
      <c r="G43" s="19" t="s">
        <v>20</v>
      </c>
      <c r="H43" s="19" t="s">
        <v>20</v>
      </c>
      <c r="I43" s="19" t="s">
        <v>20</v>
      </c>
      <c r="J43" s="19" t="s">
        <v>20</v>
      </c>
      <c r="K43" s="19" t="s">
        <v>20</v>
      </c>
      <c r="L43" s="19" t="s">
        <v>20</v>
      </c>
      <c r="M43" s="19">
        <v>6165.8774262012621</v>
      </c>
      <c r="N43" s="19" t="s">
        <v>20</v>
      </c>
      <c r="O43" s="19" t="s">
        <v>20</v>
      </c>
      <c r="P43" s="19" t="s">
        <v>20</v>
      </c>
      <c r="Q43" s="19" t="s">
        <v>20</v>
      </c>
      <c r="R43" s="19" t="s">
        <v>20</v>
      </c>
      <c r="S43" s="19" t="s">
        <v>20</v>
      </c>
      <c r="T43" s="19" t="s">
        <v>20</v>
      </c>
      <c r="U43" s="19" t="s">
        <v>20</v>
      </c>
      <c r="V43" s="19" t="s">
        <v>20</v>
      </c>
      <c r="W43" s="19" t="s">
        <v>20</v>
      </c>
      <c r="X43" s="19" t="s">
        <v>20</v>
      </c>
      <c r="Y43" s="19" t="s">
        <v>20</v>
      </c>
      <c r="Z43" s="19" t="s">
        <v>20</v>
      </c>
      <c r="AA43" s="19">
        <v>11697.651289113304</v>
      </c>
      <c r="AB43" s="19" t="s">
        <v>20</v>
      </c>
      <c r="AC43" s="19">
        <v>13032.81352921966</v>
      </c>
      <c r="AD43" s="19" t="s">
        <v>20</v>
      </c>
      <c r="AE43" s="19">
        <v>14104.630715123096</v>
      </c>
      <c r="AF43" s="19" t="s">
        <v>20</v>
      </c>
      <c r="AG43" s="19">
        <v>15095.242114740722</v>
      </c>
      <c r="AH43" s="19" t="s">
        <v>20</v>
      </c>
      <c r="AI43" s="19">
        <v>15755.37842232945</v>
      </c>
      <c r="AJ43" s="19" t="s">
        <v>20</v>
      </c>
      <c r="AK43" s="19">
        <v>16661.923365501538</v>
      </c>
      <c r="AL43" s="19" t="s">
        <v>20</v>
      </c>
      <c r="AM43" s="19">
        <v>17125.250781070456</v>
      </c>
      <c r="AN43" s="19">
        <v>17563.642030384883</v>
      </c>
      <c r="AO43" s="19">
        <v>17895.932668689496</v>
      </c>
      <c r="AP43" s="19">
        <v>18195.015132633078</v>
      </c>
      <c r="AQ43" s="19">
        <v>18438.555749403382</v>
      </c>
      <c r="AR43" s="19">
        <v>18692.855829349024</v>
      </c>
      <c r="AS43" s="19">
        <v>18700.069369638659</v>
      </c>
      <c r="AT43" s="19">
        <v>18980.449022451121</v>
      </c>
      <c r="AU43" s="19">
        <v>19097.713599394534</v>
      </c>
      <c r="AV43" s="19">
        <v>19265.806318733434</v>
      </c>
      <c r="AW43" s="19">
        <v>19441.273717422311</v>
      </c>
      <c r="AX43" s="19">
        <v>19640.403466249114</v>
      </c>
      <c r="AY43" s="19">
        <v>19780.162968321172</v>
      </c>
      <c r="AZ43" s="19">
        <v>19888.263500218916</v>
      </c>
      <c r="BA43" s="19">
        <v>20008.081823225821</v>
      </c>
      <c r="BB43" s="19">
        <v>20256.432184004534</v>
      </c>
      <c r="BC43" s="19">
        <v>20125.772101816983</v>
      </c>
      <c r="BD43" s="19">
        <v>20473.019511840917</v>
      </c>
      <c r="BE43" s="19">
        <v>20646.076674658958</v>
      </c>
      <c r="BF43" s="19">
        <v>20803.496288712566</v>
      </c>
      <c r="BG43" s="48">
        <f t="shared" si="0"/>
        <v>7.6246744858225295E-3</v>
      </c>
      <c r="BH43" s="49">
        <f t="shared" si="1"/>
        <v>7.7249612004160959E-3</v>
      </c>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row>
    <row r="44" spans="1:90" ht="18" customHeight="1">
      <c r="A44" s="76" t="s">
        <v>42</v>
      </c>
      <c r="B44" s="77"/>
      <c r="C44" s="76" t="s">
        <v>8</v>
      </c>
      <c r="D44" s="77"/>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33"/>
      <c r="BH44" s="51"/>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row>
    <row r="45" spans="1:90" ht="12.75">
      <c r="A45" s="78" t="s">
        <v>11</v>
      </c>
      <c r="B45" s="79"/>
      <c r="C45" s="78" t="s">
        <v>43</v>
      </c>
      <c r="D45" s="79"/>
      <c r="E45" s="20">
        <v>10542</v>
      </c>
      <c r="F45" s="20" t="s">
        <v>20</v>
      </c>
      <c r="G45" s="20" t="s">
        <v>20</v>
      </c>
      <c r="H45" s="20" t="s">
        <v>20</v>
      </c>
      <c r="I45" s="20" t="s">
        <v>20</v>
      </c>
      <c r="J45" s="20" t="s">
        <v>20</v>
      </c>
      <c r="K45" s="20" t="s">
        <v>20</v>
      </c>
      <c r="L45" s="20" t="s">
        <v>20</v>
      </c>
      <c r="M45" s="20">
        <v>17347</v>
      </c>
      <c r="N45" s="20" t="s">
        <v>20</v>
      </c>
      <c r="O45" s="20" t="s">
        <v>20</v>
      </c>
      <c r="P45" s="20" t="s">
        <v>20</v>
      </c>
      <c r="Q45" s="20" t="s">
        <v>20</v>
      </c>
      <c r="R45" s="20" t="s">
        <v>20</v>
      </c>
      <c r="S45" s="20" t="s">
        <v>20</v>
      </c>
      <c r="T45" s="20" t="s">
        <v>20</v>
      </c>
      <c r="U45" s="20" t="s">
        <v>20</v>
      </c>
      <c r="V45" s="20" t="s">
        <v>20</v>
      </c>
      <c r="W45" s="20" t="s">
        <v>20</v>
      </c>
      <c r="X45" s="20" t="s">
        <v>20</v>
      </c>
      <c r="Y45" s="20" t="s">
        <v>20</v>
      </c>
      <c r="Z45" s="20" t="s">
        <v>20</v>
      </c>
      <c r="AA45" s="20">
        <v>30691</v>
      </c>
      <c r="AB45" s="20" t="s">
        <v>20</v>
      </c>
      <c r="AC45" s="20">
        <v>36890</v>
      </c>
      <c r="AD45" s="20" t="s">
        <v>20</v>
      </c>
      <c r="AE45" s="20">
        <v>41984</v>
      </c>
      <c r="AF45" s="20" t="s">
        <v>20</v>
      </c>
      <c r="AG45" s="20">
        <v>48446</v>
      </c>
      <c r="AH45" s="20" t="s">
        <v>20</v>
      </c>
      <c r="AI45" s="20">
        <v>54271</v>
      </c>
      <c r="AJ45" s="20" t="s">
        <v>20</v>
      </c>
      <c r="AK45" s="20">
        <v>63829</v>
      </c>
      <c r="AL45" s="20" t="s">
        <v>20</v>
      </c>
      <c r="AM45" s="20">
        <v>71014</v>
      </c>
      <c r="AN45" s="20">
        <v>74051</v>
      </c>
      <c r="AO45" s="20">
        <v>72019</v>
      </c>
      <c r="AP45" s="20">
        <v>69861</v>
      </c>
      <c r="AQ45" s="20">
        <v>70191</v>
      </c>
      <c r="AR45" s="20">
        <v>69746</v>
      </c>
      <c r="AS45" s="20">
        <v>68631</v>
      </c>
      <c r="AT45" s="20">
        <v>67804</v>
      </c>
      <c r="AU45" s="20">
        <v>66673</v>
      </c>
      <c r="AV45" s="20">
        <v>66216</v>
      </c>
      <c r="AW45" s="20">
        <v>64944</v>
      </c>
      <c r="AX45" s="20">
        <v>63475</v>
      </c>
      <c r="AY45" s="20">
        <v>61367</v>
      </c>
      <c r="AZ45" s="20">
        <v>60279</v>
      </c>
      <c r="BA45" s="20">
        <v>59706</v>
      </c>
      <c r="BB45" s="20">
        <v>58692</v>
      </c>
      <c r="BC45" s="20">
        <v>57820</v>
      </c>
      <c r="BD45" s="20">
        <v>58487</v>
      </c>
      <c r="BE45" s="20">
        <v>57950</v>
      </c>
      <c r="BF45" s="20">
        <v>57833</v>
      </c>
      <c r="BG45" s="44">
        <f t="shared" si="0"/>
        <v>-2.0189818809318379E-3</v>
      </c>
      <c r="BH45" s="45">
        <f t="shared" si="1"/>
        <v>-1.33779615097659E-2</v>
      </c>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row>
    <row r="46" spans="1:90" ht="12.75" hidden="1" outlineLevel="2">
      <c r="A46" s="15" t="s">
        <v>22</v>
      </c>
      <c r="B46" s="46" t="s">
        <v>15</v>
      </c>
      <c r="C46" s="15" t="s">
        <v>4</v>
      </c>
      <c r="D46" s="46" t="s">
        <v>16</v>
      </c>
      <c r="E46" s="20">
        <v>13.1</v>
      </c>
      <c r="F46" s="20" t="s">
        <v>20</v>
      </c>
      <c r="G46" s="20" t="s">
        <v>20</v>
      </c>
      <c r="H46" s="20" t="s">
        <v>20</v>
      </c>
      <c r="I46" s="20" t="s">
        <v>20</v>
      </c>
      <c r="J46" s="20" t="s">
        <v>20</v>
      </c>
      <c r="K46" s="20" t="s">
        <v>20</v>
      </c>
      <c r="L46" s="20" t="s">
        <v>20</v>
      </c>
      <c r="M46" s="20">
        <v>37.494999999999997</v>
      </c>
      <c r="N46" s="20" t="s">
        <v>20</v>
      </c>
      <c r="O46" s="20" t="s">
        <v>20</v>
      </c>
      <c r="P46" s="20" t="s">
        <v>20</v>
      </c>
      <c r="Q46" s="20" t="s">
        <v>20</v>
      </c>
      <c r="R46" s="20" t="s">
        <v>20</v>
      </c>
      <c r="S46" s="20" t="s">
        <v>20</v>
      </c>
      <c r="T46" s="20" t="s">
        <v>20</v>
      </c>
      <c r="U46" s="20" t="s">
        <v>20</v>
      </c>
      <c r="V46" s="20" t="s">
        <v>20</v>
      </c>
      <c r="W46" s="20" t="s">
        <v>20</v>
      </c>
      <c r="X46" s="20" t="s">
        <v>20</v>
      </c>
      <c r="Y46" s="20" t="s">
        <v>20</v>
      </c>
      <c r="Z46" s="20" t="s">
        <v>20</v>
      </c>
      <c r="AA46" s="20">
        <v>111</v>
      </c>
      <c r="AB46" s="20" t="s">
        <v>20</v>
      </c>
      <c r="AC46" s="20">
        <v>138.73682299320996</v>
      </c>
      <c r="AD46" s="20" t="s">
        <v>20</v>
      </c>
      <c r="AE46" s="20">
        <v>165</v>
      </c>
      <c r="AF46" s="20" t="s">
        <v>20</v>
      </c>
      <c r="AG46" s="20">
        <v>189</v>
      </c>
      <c r="AH46" s="20" t="s">
        <v>20</v>
      </c>
      <c r="AI46" s="20">
        <v>222</v>
      </c>
      <c r="AJ46" s="20" t="s">
        <v>20</v>
      </c>
      <c r="AK46" s="20">
        <v>259</v>
      </c>
      <c r="AL46" s="20" t="s">
        <v>20</v>
      </c>
      <c r="AM46" s="20">
        <v>288.48900000000003</v>
      </c>
      <c r="AN46" s="20">
        <v>316.47199999999998</v>
      </c>
      <c r="AO46" s="20">
        <v>307.03199999999998</v>
      </c>
      <c r="AP46" s="20">
        <v>301.67500000000001</v>
      </c>
      <c r="AQ46" s="20">
        <v>303.58100000000002</v>
      </c>
      <c r="AR46" s="20">
        <v>310.96800000000002</v>
      </c>
      <c r="AS46" s="20">
        <v>306.94299999999998</v>
      </c>
      <c r="AT46" s="20">
        <v>319.59500000000003</v>
      </c>
      <c r="AU46" s="20">
        <v>301.20699999999999</v>
      </c>
      <c r="AV46" s="20">
        <v>306.01499999999999</v>
      </c>
      <c r="AW46" s="20">
        <v>301.57600000000002</v>
      </c>
      <c r="AX46" s="20">
        <v>294.59000000000003</v>
      </c>
      <c r="AY46" s="20">
        <v>292.21800000000002</v>
      </c>
      <c r="AZ46" s="20">
        <v>293.07799999999997</v>
      </c>
      <c r="BA46" s="20">
        <v>291.3</v>
      </c>
      <c r="BB46" s="20">
        <v>283.762</v>
      </c>
      <c r="BC46" s="20">
        <v>285.476</v>
      </c>
      <c r="BD46" s="20">
        <v>288.38499999999999</v>
      </c>
      <c r="BE46" s="20">
        <v>290.45400000000001</v>
      </c>
      <c r="BF46" s="20">
        <v>286.35400000000004</v>
      </c>
      <c r="BG46" s="44">
        <f t="shared" si="0"/>
        <v>-1.4115832455397295E-2</v>
      </c>
      <c r="BH46" s="45">
        <f t="shared" si="1"/>
        <v>-6.5434529492019531E-3</v>
      </c>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row>
    <row r="47" spans="1:90" ht="12.75" collapsed="1">
      <c r="A47" s="17" t="s">
        <v>21</v>
      </c>
      <c r="B47" s="18" t="s">
        <v>12</v>
      </c>
      <c r="C47" s="17" t="s">
        <v>24</v>
      </c>
      <c r="D47" s="18" t="s">
        <v>27</v>
      </c>
      <c r="E47" s="19">
        <v>1242.6484538038324</v>
      </c>
      <c r="F47" s="19" t="s">
        <v>20</v>
      </c>
      <c r="G47" s="19" t="s">
        <v>20</v>
      </c>
      <c r="H47" s="19" t="s">
        <v>20</v>
      </c>
      <c r="I47" s="19" t="s">
        <v>20</v>
      </c>
      <c r="J47" s="19" t="s">
        <v>20</v>
      </c>
      <c r="K47" s="19" t="s">
        <v>20</v>
      </c>
      <c r="L47" s="19" t="s">
        <v>20</v>
      </c>
      <c r="M47" s="19">
        <v>2161.4688418746759</v>
      </c>
      <c r="N47" s="19" t="s">
        <v>20</v>
      </c>
      <c r="O47" s="19" t="s">
        <v>20</v>
      </c>
      <c r="P47" s="19" t="s">
        <v>20</v>
      </c>
      <c r="Q47" s="19" t="s">
        <v>20</v>
      </c>
      <c r="R47" s="19" t="s">
        <v>20</v>
      </c>
      <c r="S47" s="19" t="s">
        <v>20</v>
      </c>
      <c r="T47" s="19" t="s">
        <v>20</v>
      </c>
      <c r="U47" s="19" t="s">
        <v>20</v>
      </c>
      <c r="V47" s="19" t="s">
        <v>20</v>
      </c>
      <c r="W47" s="19" t="s">
        <v>20</v>
      </c>
      <c r="X47" s="19" t="s">
        <v>20</v>
      </c>
      <c r="Y47" s="19" t="s">
        <v>20</v>
      </c>
      <c r="Z47" s="19" t="s">
        <v>20</v>
      </c>
      <c r="AA47" s="19">
        <v>3616.6954481769899</v>
      </c>
      <c r="AB47" s="19" t="s">
        <v>20</v>
      </c>
      <c r="AC47" s="19">
        <v>3760.8246948552442</v>
      </c>
      <c r="AD47" s="19" t="s">
        <v>20</v>
      </c>
      <c r="AE47" s="19">
        <v>3930.0685975609758</v>
      </c>
      <c r="AF47" s="19" t="s">
        <v>20</v>
      </c>
      <c r="AG47" s="19">
        <v>3901.2508772654087</v>
      </c>
      <c r="AH47" s="19" t="s">
        <v>20</v>
      </c>
      <c r="AI47" s="19">
        <v>4090.5824473475705</v>
      </c>
      <c r="AJ47" s="19" t="s">
        <v>20</v>
      </c>
      <c r="AK47" s="19">
        <v>4057.7167118394459</v>
      </c>
      <c r="AL47" s="19" t="s">
        <v>20</v>
      </c>
      <c r="AM47" s="19">
        <v>4062.4243106992994</v>
      </c>
      <c r="AN47" s="19">
        <v>4273.7032585650431</v>
      </c>
      <c r="AO47" s="19">
        <v>4263.2083200266597</v>
      </c>
      <c r="AP47" s="19">
        <v>4318.217603527004</v>
      </c>
      <c r="AQ47" s="19">
        <v>4325.0701656907577</v>
      </c>
      <c r="AR47" s="19">
        <v>4458.5782697215609</v>
      </c>
      <c r="AS47" s="19">
        <v>4472.3667147498945</v>
      </c>
      <c r="AT47" s="19">
        <v>4713.5124771399915</v>
      </c>
      <c r="AU47" s="19">
        <v>4517.6758207970242</v>
      </c>
      <c r="AV47" s="19">
        <v>4621.4661109097497</v>
      </c>
      <c r="AW47" s="19">
        <v>4643.6314363143629</v>
      </c>
      <c r="AX47" s="19">
        <v>4641.0397794407254</v>
      </c>
      <c r="AY47" s="19">
        <v>4761.8100933726591</v>
      </c>
      <c r="AZ47" s="19">
        <v>4862.0249174671117</v>
      </c>
      <c r="BA47" s="19">
        <v>4878.906642548488</v>
      </c>
      <c r="BB47" s="19">
        <v>4834.7645334968993</v>
      </c>
      <c r="BC47" s="19">
        <v>4937.3227257004501</v>
      </c>
      <c r="BD47" s="19">
        <v>4930.7538427342824</v>
      </c>
      <c r="BE47" s="19">
        <v>5012.1484037963764</v>
      </c>
      <c r="BF47" s="19">
        <v>4951.3945325333298</v>
      </c>
      <c r="BG47" s="48">
        <f t="shared" si="0"/>
        <v>-1.2121323306594349E-2</v>
      </c>
      <c r="BH47" s="49">
        <f t="shared" si="1"/>
        <v>6.9998866687455653E-3</v>
      </c>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row>
    <row r="48" spans="1:90" ht="27" hidden="1" customHeight="1" outlineLevel="1">
      <c r="A48" s="76" t="s">
        <v>33</v>
      </c>
      <c r="B48" s="77"/>
      <c r="C48" s="76" t="s">
        <v>34</v>
      </c>
      <c r="D48" s="77"/>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44"/>
      <c r="BH48" s="45"/>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row>
    <row r="49" spans="1:90" ht="12.75" hidden="1" outlineLevel="1">
      <c r="A49" s="78" t="s">
        <v>11</v>
      </c>
      <c r="B49" s="79"/>
      <c r="C49" s="78" t="s">
        <v>0</v>
      </c>
      <c r="D49" s="79"/>
      <c r="E49" s="20" t="s">
        <v>20</v>
      </c>
      <c r="F49" s="20" t="s">
        <v>20</v>
      </c>
      <c r="G49" s="20" t="s">
        <v>20</v>
      </c>
      <c r="H49" s="20" t="s">
        <v>20</v>
      </c>
      <c r="I49" s="20" t="s">
        <v>20</v>
      </c>
      <c r="J49" s="20" t="s">
        <v>20</v>
      </c>
      <c r="K49" s="20" t="s">
        <v>20</v>
      </c>
      <c r="L49" s="20" t="s">
        <v>20</v>
      </c>
      <c r="M49" s="20" t="s">
        <v>20</v>
      </c>
      <c r="N49" s="20" t="s">
        <v>20</v>
      </c>
      <c r="O49" s="20" t="s">
        <v>20</v>
      </c>
      <c r="P49" s="20" t="s">
        <v>20</v>
      </c>
      <c r="Q49" s="20" t="s">
        <v>20</v>
      </c>
      <c r="R49" s="20" t="s">
        <v>20</v>
      </c>
      <c r="S49" s="20" t="s">
        <v>20</v>
      </c>
      <c r="T49" s="20" t="s">
        <v>20</v>
      </c>
      <c r="U49" s="20" t="s">
        <v>20</v>
      </c>
      <c r="V49" s="20" t="s">
        <v>20</v>
      </c>
      <c r="W49" s="20" t="s">
        <v>20</v>
      </c>
      <c r="X49" s="20" t="s">
        <v>20</v>
      </c>
      <c r="Y49" s="20" t="s">
        <v>20</v>
      </c>
      <c r="Z49" s="20" t="s">
        <v>20</v>
      </c>
      <c r="AA49" s="20" t="s">
        <v>20</v>
      </c>
      <c r="AB49" s="20" t="s">
        <v>20</v>
      </c>
      <c r="AC49" s="20">
        <v>4005</v>
      </c>
      <c r="AD49" s="20" t="s">
        <v>20</v>
      </c>
      <c r="AE49" s="20">
        <v>4676</v>
      </c>
      <c r="AF49" s="20" t="s">
        <v>20</v>
      </c>
      <c r="AG49" s="20">
        <v>5435</v>
      </c>
      <c r="AH49" s="20" t="s">
        <v>20</v>
      </c>
      <c r="AI49" s="20">
        <v>6773</v>
      </c>
      <c r="AJ49" s="20" t="s">
        <v>20</v>
      </c>
      <c r="AK49" s="20">
        <v>7682</v>
      </c>
      <c r="AL49" s="20" t="s">
        <v>20</v>
      </c>
      <c r="AM49" s="20" t="s">
        <v>20</v>
      </c>
      <c r="AN49" s="20" t="s">
        <v>20</v>
      </c>
      <c r="AO49" s="20" t="s">
        <v>20</v>
      </c>
      <c r="AP49" s="20" t="s">
        <v>20</v>
      </c>
      <c r="AQ49" s="20" t="s">
        <v>20</v>
      </c>
      <c r="AR49" s="20" t="s">
        <v>20</v>
      </c>
      <c r="AS49" s="20" t="s">
        <v>20</v>
      </c>
      <c r="AT49" s="20" t="s">
        <v>20</v>
      </c>
      <c r="AU49" s="20" t="s">
        <v>20</v>
      </c>
      <c r="AV49" s="20" t="s">
        <v>20</v>
      </c>
      <c r="AW49" s="20" t="s">
        <v>20</v>
      </c>
      <c r="AX49" s="20" t="s">
        <v>20</v>
      </c>
      <c r="AY49" s="20" t="s">
        <v>20</v>
      </c>
      <c r="AZ49" s="20" t="s">
        <v>20</v>
      </c>
      <c r="BA49" s="20" t="s">
        <v>20</v>
      </c>
      <c r="BB49" s="20" t="s">
        <v>20</v>
      </c>
      <c r="BC49" s="20" t="s">
        <v>20</v>
      </c>
      <c r="BD49" s="20" t="s">
        <v>20</v>
      </c>
      <c r="BE49" s="20" t="s">
        <v>20</v>
      </c>
      <c r="BF49" s="20" t="s">
        <v>20</v>
      </c>
      <c r="BG49" s="44" t="s">
        <v>20</v>
      </c>
      <c r="BH49" s="45" t="s">
        <v>20</v>
      </c>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row>
    <row r="50" spans="1:90" ht="12.75" hidden="1" outlineLevel="1">
      <c r="A50" s="15" t="s">
        <v>22</v>
      </c>
      <c r="B50" s="46" t="s">
        <v>15</v>
      </c>
      <c r="C50" s="15" t="s">
        <v>4</v>
      </c>
      <c r="D50" s="46" t="s">
        <v>16</v>
      </c>
      <c r="E50" s="20" t="s">
        <v>20</v>
      </c>
      <c r="F50" s="20" t="s">
        <v>20</v>
      </c>
      <c r="G50" s="20" t="s">
        <v>20</v>
      </c>
      <c r="H50" s="20" t="s">
        <v>20</v>
      </c>
      <c r="I50" s="20" t="s">
        <v>20</v>
      </c>
      <c r="J50" s="20" t="s">
        <v>20</v>
      </c>
      <c r="K50" s="20" t="s">
        <v>20</v>
      </c>
      <c r="L50" s="20" t="s">
        <v>20</v>
      </c>
      <c r="M50" s="20" t="s">
        <v>20</v>
      </c>
      <c r="N50" s="20" t="s">
        <v>20</v>
      </c>
      <c r="O50" s="20" t="s">
        <v>20</v>
      </c>
      <c r="P50" s="20" t="s">
        <v>20</v>
      </c>
      <c r="Q50" s="20" t="s">
        <v>20</v>
      </c>
      <c r="R50" s="20" t="s">
        <v>20</v>
      </c>
      <c r="S50" s="20" t="s">
        <v>20</v>
      </c>
      <c r="T50" s="20" t="s">
        <v>20</v>
      </c>
      <c r="U50" s="20" t="s">
        <v>20</v>
      </c>
      <c r="V50" s="20" t="s">
        <v>20</v>
      </c>
      <c r="W50" s="20" t="s">
        <v>20</v>
      </c>
      <c r="X50" s="20" t="s">
        <v>20</v>
      </c>
      <c r="Y50" s="20" t="s">
        <v>20</v>
      </c>
      <c r="Z50" s="20" t="s">
        <v>20</v>
      </c>
      <c r="AA50" s="20" t="s">
        <v>20</v>
      </c>
      <c r="AB50" s="20" t="s">
        <v>20</v>
      </c>
      <c r="AC50" s="20">
        <v>23.128445725978978</v>
      </c>
      <c r="AD50" s="20" t="s">
        <v>20</v>
      </c>
      <c r="AE50" s="20">
        <v>29</v>
      </c>
      <c r="AF50" s="20" t="s">
        <v>20</v>
      </c>
      <c r="AG50" s="20">
        <v>39</v>
      </c>
      <c r="AH50" s="20" t="s">
        <v>20</v>
      </c>
      <c r="AI50" s="20">
        <v>49</v>
      </c>
      <c r="AJ50" s="20" t="s">
        <v>20</v>
      </c>
      <c r="AK50" s="20">
        <v>60</v>
      </c>
      <c r="AL50" s="20" t="s">
        <v>20</v>
      </c>
      <c r="AM50" s="20" t="s">
        <v>20</v>
      </c>
      <c r="AN50" s="20" t="s">
        <v>20</v>
      </c>
      <c r="AO50" s="20" t="s">
        <v>20</v>
      </c>
      <c r="AP50" s="20" t="s">
        <v>20</v>
      </c>
      <c r="AQ50" s="20" t="s">
        <v>20</v>
      </c>
      <c r="AR50" s="20" t="s">
        <v>20</v>
      </c>
      <c r="AS50" s="20" t="s">
        <v>20</v>
      </c>
      <c r="AT50" s="20" t="s">
        <v>20</v>
      </c>
      <c r="AU50" s="20" t="s">
        <v>20</v>
      </c>
      <c r="AV50" s="20" t="s">
        <v>20</v>
      </c>
      <c r="AW50" s="20" t="s">
        <v>20</v>
      </c>
      <c r="AX50" s="20" t="s">
        <v>20</v>
      </c>
      <c r="AY50" s="20" t="s">
        <v>20</v>
      </c>
      <c r="AZ50" s="20" t="s">
        <v>20</v>
      </c>
      <c r="BA50" s="20" t="s">
        <v>20</v>
      </c>
      <c r="BB50" s="20" t="s">
        <v>20</v>
      </c>
      <c r="BC50" s="20" t="s">
        <v>20</v>
      </c>
      <c r="BD50" s="20" t="s">
        <v>20</v>
      </c>
      <c r="BE50" s="20" t="s">
        <v>20</v>
      </c>
      <c r="BF50" s="20" t="s">
        <v>20</v>
      </c>
      <c r="BG50" s="44" t="s">
        <v>20</v>
      </c>
      <c r="BH50" s="45" t="s">
        <v>20</v>
      </c>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row>
    <row r="51" spans="1:90" ht="12.75" hidden="1" outlineLevel="1">
      <c r="A51" s="17" t="s">
        <v>21</v>
      </c>
      <c r="B51" s="18" t="s">
        <v>12</v>
      </c>
      <c r="C51" s="17" t="s">
        <v>24</v>
      </c>
      <c r="D51" s="18" t="s">
        <v>9</v>
      </c>
      <c r="E51" s="19" t="s">
        <v>20</v>
      </c>
      <c r="F51" s="19" t="s">
        <v>20</v>
      </c>
      <c r="G51" s="19" t="s">
        <v>20</v>
      </c>
      <c r="H51" s="19" t="s">
        <v>20</v>
      </c>
      <c r="I51" s="19" t="s">
        <v>20</v>
      </c>
      <c r="J51" s="19" t="s">
        <v>20</v>
      </c>
      <c r="K51" s="19" t="s">
        <v>20</v>
      </c>
      <c r="L51" s="19" t="s">
        <v>20</v>
      </c>
      <c r="M51" s="19" t="s">
        <v>20</v>
      </c>
      <c r="N51" s="19" t="s">
        <v>20</v>
      </c>
      <c r="O51" s="19" t="s">
        <v>20</v>
      </c>
      <c r="P51" s="19" t="s">
        <v>20</v>
      </c>
      <c r="Q51" s="19" t="s">
        <v>20</v>
      </c>
      <c r="R51" s="19" t="s">
        <v>20</v>
      </c>
      <c r="S51" s="19" t="s">
        <v>20</v>
      </c>
      <c r="T51" s="19" t="s">
        <v>20</v>
      </c>
      <c r="U51" s="19" t="s">
        <v>20</v>
      </c>
      <c r="V51" s="19" t="s">
        <v>20</v>
      </c>
      <c r="W51" s="19" t="s">
        <v>20</v>
      </c>
      <c r="X51" s="19" t="s">
        <v>20</v>
      </c>
      <c r="Y51" s="19" t="s">
        <v>20</v>
      </c>
      <c r="Z51" s="19" t="s">
        <v>20</v>
      </c>
      <c r="AA51" s="19" t="s">
        <v>20</v>
      </c>
      <c r="AB51" s="19" t="s">
        <v>20</v>
      </c>
      <c r="AC51" s="19">
        <v>5774.8928154754003</v>
      </c>
      <c r="AD51" s="19" t="s">
        <v>20</v>
      </c>
      <c r="AE51" s="19">
        <v>6201.8819503849445</v>
      </c>
      <c r="AF51" s="19" t="s">
        <v>20</v>
      </c>
      <c r="AG51" s="19">
        <v>7175.7129714811408</v>
      </c>
      <c r="AH51" s="19" t="s">
        <v>20</v>
      </c>
      <c r="AI51" s="19">
        <v>7234.6080023623208</v>
      </c>
      <c r="AJ51" s="19" t="s">
        <v>20</v>
      </c>
      <c r="AK51" s="19">
        <v>7810.4660244727938</v>
      </c>
      <c r="AL51" s="19" t="s">
        <v>20</v>
      </c>
      <c r="AM51" s="19" t="s">
        <v>20</v>
      </c>
      <c r="AN51" s="19" t="s">
        <v>20</v>
      </c>
      <c r="AO51" s="19" t="s">
        <v>20</v>
      </c>
      <c r="AP51" s="19" t="s">
        <v>20</v>
      </c>
      <c r="AQ51" s="19" t="s">
        <v>20</v>
      </c>
      <c r="AR51" s="19" t="s">
        <v>20</v>
      </c>
      <c r="AS51" s="19" t="s">
        <v>20</v>
      </c>
      <c r="AT51" s="19" t="s">
        <v>20</v>
      </c>
      <c r="AU51" s="19" t="s">
        <v>20</v>
      </c>
      <c r="AV51" s="19" t="s">
        <v>20</v>
      </c>
      <c r="AW51" s="19" t="s">
        <v>20</v>
      </c>
      <c r="AX51" s="19" t="s">
        <v>20</v>
      </c>
      <c r="AY51" s="19" t="s">
        <v>20</v>
      </c>
      <c r="AZ51" s="19" t="s">
        <v>20</v>
      </c>
      <c r="BA51" s="19" t="s">
        <v>20</v>
      </c>
      <c r="BB51" s="19" t="s">
        <v>20</v>
      </c>
      <c r="BC51" s="19" t="s">
        <v>20</v>
      </c>
      <c r="BD51" s="19" t="s">
        <v>20</v>
      </c>
      <c r="BE51" s="19" t="s">
        <v>20</v>
      </c>
      <c r="BF51" s="19" t="s">
        <v>20</v>
      </c>
      <c r="BG51" s="48" t="s">
        <v>20</v>
      </c>
      <c r="BH51" s="49" t="s">
        <v>20</v>
      </c>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row>
    <row r="52" spans="1:90" ht="18" hidden="1" customHeight="1" outlineLevel="1">
      <c r="A52" s="76" t="s">
        <v>17</v>
      </c>
      <c r="B52" s="77"/>
      <c r="C52" s="76" t="s">
        <v>18</v>
      </c>
      <c r="D52" s="77"/>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44"/>
      <c r="BH52" s="45"/>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row>
    <row r="53" spans="1:90" ht="12.75" hidden="1" outlineLevel="1">
      <c r="A53" s="78" t="s">
        <v>11</v>
      </c>
      <c r="B53" s="79"/>
      <c r="C53" s="78" t="s">
        <v>0</v>
      </c>
      <c r="D53" s="79"/>
      <c r="E53" s="20">
        <v>10542</v>
      </c>
      <c r="F53" s="20" t="s">
        <v>20</v>
      </c>
      <c r="G53" s="20" t="s">
        <v>20</v>
      </c>
      <c r="H53" s="20" t="s">
        <v>20</v>
      </c>
      <c r="I53" s="20" t="s">
        <v>20</v>
      </c>
      <c r="J53" s="20" t="s">
        <v>20</v>
      </c>
      <c r="K53" s="20" t="s">
        <v>20</v>
      </c>
      <c r="L53" s="20" t="s">
        <v>20</v>
      </c>
      <c r="M53" s="20">
        <v>14398</v>
      </c>
      <c r="N53" s="20" t="s">
        <v>20</v>
      </c>
      <c r="O53" s="20" t="s">
        <v>20</v>
      </c>
      <c r="P53" s="20" t="s">
        <v>20</v>
      </c>
      <c r="Q53" s="20" t="s">
        <v>20</v>
      </c>
      <c r="R53" s="20" t="s">
        <v>20</v>
      </c>
      <c r="S53" s="20" t="s">
        <v>20</v>
      </c>
      <c r="T53" s="20" t="s">
        <v>20</v>
      </c>
      <c r="U53" s="20" t="s">
        <v>20</v>
      </c>
      <c r="V53" s="20" t="s">
        <v>20</v>
      </c>
      <c r="W53" s="20" t="s">
        <v>20</v>
      </c>
      <c r="X53" s="20" t="s">
        <v>20</v>
      </c>
      <c r="Y53" s="20" t="s">
        <v>20</v>
      </c>
      <c r="Z53" s="20" t="s">
        <v>20</v>
      </c>
      <c r="AA53" s="20" t="s">
        <v>20</v>
      </c>
      <c r="AB53" s="20" t="s">
        <v>20</v>
      </c>
      <c r="AC53" s="20">
        <v>17020</v>
      </c>
      <c r="AD53" s="20" t="s">
        <v>20</v>
      </c>
      <c r="AE53" s="20">
        <v>17100</v>
      </c>
      <c r="AF53" s="20" t="s">
        <v>20</v>
      </c>
      <c r="AG53" s="20">
        <v>17482</v>
      </c>
      <c r="AH53" s="20" t="s">
        <v>20</v>
      </c>
      <c r="AI53" s="20">
        <v>17902</v>
      </c>
      <c r="AJ53" s="20" t="s">
        <v>20</v>
      </c>
      <c r="AK53" s="20">
        <v>18181</v>
      </c>
      <c r="AL53" s="20" t="s">
        <v>20</v>
      </c>
      <c r="AM53" s="20">
        <v>18043</v>
      </c>
      <c r="AN53" s="20">
        <v>17885</v>
      </c>
      <c r="AO53" s="20">
        <v>18011</v>
      </c>
      <c r="AP53" s="20">
        <v>17456</v>
      </c>
      <c r="AQ53" s="20">
        <v>16588</v>
      </c>
      <c r="AR53" s="20">
        <v>16592</v>
      </c>
      <c r="AS53" s="20">
        <v>16414</v>
      </c>
      <c r="AT53" s="20">
        <v>15717</v>
      </c>
      <c r="AU53" s="20">
        <v>15976</v>
      </c>
      <c r="AV53" s="20">
        <v>15951</v>
      </c>
      <c r="AW53" s="20">
        <v>16096</v>
      </c>
      <c r="AX53" s="20">
        <v>15952</v>
      </c>
      <c r="AY53" s="20">
        <v>15656</v>
      </c>
      <c r="AZ53" s="20">
        <v>15788</v>
      </c>
      <c r="BA53" s="20">
        <v>15500</v>
      </c>
      <c r="BB53" s="20">
        <v>14651</v>
      </c>
      <c r="BC53" s="20">
        <v>14568</v>
      </c>
      <c r="BD53" s="20">
        <v>14821</v>
      </c>
      <c r="BE53" s="20">
        <v>15047</v>
      </c>
      <c r="BF53" s="20">
        <v>14988</v>
      </c>
      <c r="BG53" s="44">
        <f t="shared" si="0"/>
        <v>-3.9210473848607695E-3</v>
      </c>
      <c r="BH53" s="45">
        <f t="shared" si="1"/>
        <v>-5.9966998245776035E-3</v>
      </c>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row>
    <row r="54" spans="1:90" ht="12.75" hidden="1" outlineLevel="1">
      <c r="A54" s="15" t="s">
        <v>22</v>
      </c>
      <c r="B54" s="46" t="s">
        <v>15</v>
      </c>
      <c r="C54" s="15" t="s">
        <v>4</v>
      </c>
      <c r="D54" s="46" t="s">
        <v>16</v>
      </c>
      <c r="E54" s="20">
        <v>13.1</v>
      </c>
      <c r="F54" s="20" t="s">
        <v>20</v>
      </c>
      <c r="G54" s="20" t="s">
        <v>20</v>
      </c>
      <c r="H54" s="20" t="s">
        <v>20</v>
      </c>
      <c r="I54" s="20" t="s">
        <v>20</v>
      </c>
      <c r="J54" s="20" t="s">
        <v>20</v>
      </c>
      <c r="K54" s="20" t="s">
        <v>20</v>
      </c>
      <c r="L54" s="20" t="s">
        <v>20</v>
      </c>
      <c r="M54" s="20">
        <v>31.657</v>
      </c>
      <c r="N54" s="20" t="s">
        <v>20</v>
      </c>
      <c r="O54" s="20" t="s">
        <v>20</v>
      </c>
      <c r="P54" s="20" t="s">
        <v>20</v>
      </c>
      <c r="Q54" s="20" t="s">
        <v>20</v>
      </c>
      <c r="R54" s="20" t="s">
        <v>20</v>
      </c>
      <c r="S54" s="20" t="s">
        <v>20</v>
      </c>
      <c r="T54" s="20" t="s">
        <v>20</v>
      </c>
      <c r="U54" s="20" t="s">
        <v>20</v>
      </c>
      <c r="V54" s="20" t="s">
        <v>20</v>
      </c>
      <c r="W54" s="20" t="s">
        <v>20</v>
      </c>
      <c r="X54" s="20" t="s">
        <v>20</v>
      </c>
      <c r="Y54" s="20" t="s">
        <v>20</v>
      </c>
      <c r="Z54" s="20" t="s">
        <v>20</v>
      </c>
      <c r="AA54" s="20" t="s">
        <v>20</v>
      </c>
      <c r="AB54" s="20" t="s">
        <v>20</v>
      </c>
      <c r="AC54" s="20">
        <v>75.499490652032378</v>
      </c>
      <c r="AD54" s="20" t="s">
        <v>20</v>
      </c>
      <c r="AE54" s="20">
        <v>81</v>
      </c>
      <c r="AF54" s="20" t="s">
        <v>20</v>
      </c>
      <c r="AG54" s="20">
        <v>84</v>
      </c>
      <c r="AH54" s="20" t="s">
        <v>20</v>
      </c>
      <c r="AI54" s="20">
        <v>92</v>
      </c>
      <c r="AJ54" s="20" t="s">
        <v>20</v>
      </c>
      <c r="AK54" s="20">
        <v>96</v>
      </c>
      <c r="AL54" s="20" t="s">
        <v>20</v>
      </c>
      <c r="AM54" s="20">
        <v>96.87</v>
      </c>
      <c r="AN54" s="20">
        <v>95.53</v>
      </c>
      <c r="AO54" s="20">
        <v>103.26600000000001</v>
      </c>
      <c r="AP54" s="20">
        <v>98.061999999999998</v>
      </c>
      <c r="AQ54" s="20">
        <v>90.736000000000004</v>
      </c>
      <c r="AR54" s="20">
        <v>93.358999999999995</v>
      </c>
      <c r="AS54" s="20">
        <v>92.938000000000002</v>
      </c>
      <c r="AT54" s="20">
        <v>89.328000000000003</v>
      </c>
      <c r="AU54" s="20">
        <v>92.611000000000004</v>
      </c>
      <c r="AV54" s="20">
        <v>93.63</v>
      </c>
      <c r="AW54" s="20">
        <v>95.994</v>
      </c>
      <c r="AX54" s="20">
        <v>97.006</v>
      </c>
      <c r="AY54" s="20">
        <v>96.337000000000003</v>
      </c>
      <c r="AZ54" s="20">
        <v>96.703999999999994</v>
      </c>
      <c r="BA54" s="20">
        <v>95.588999999999999</v>
      </c>
      <c r="BB54" s="20">
        <v>92.213999999999999</v>
      </c>
      <c r="BC54" s="20">
        <v>92.713999999999999</v>
      </c>
      <c r="BD54" s="20">
        <v>96.373999999999995</v>
      </c>
      <c r="BE54" s="20">
        <v>100.13800000000001</v>
      </c>
      <c r="BF54" s="20">
        <v>97.856999999999999</v>
      </c>
      <c r="BG54" s="44">
        <f t="shared" si="0"/>
        <v>-2.2778565579500348E-2</v>
      </c>
      <c r="BH54" s="45">
        <f t="shared" si="1"/>
        <v>4.7042287052990028E-3</v>
      </c>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row>
    <row r="55" spans="1:90" ht="12.75" hidden="1" outlineLevel="1">
      <c r="A55" s="17" t="s">
        <v>21</v>
      </c>
      <c r="B55" s="18" t="s">
        <v>12</v>
      </c>
      <c r="C55" s="17" t="s">
        <v>24</v>
      </c>
      <c r="D55" s="18" t="s">
        <v>9</v>
      </c>
      <c r="E55" s="19">
        <v>1242.6484538038324</v>
      </c>
      <c r="F55" s="19" t="s">
        <v>20</v>
      </c>
      <c r="G55" s="19" t="s">
        <v>20</v>
      </c>
      <c r="H55" s="19" t="s">
        <v>20</v>
      </c>
      <c r="I55" s="19" t="s">
        <v>20</v>
      </c>
      <c r="J55" s="19" t="s">
        <v>20</v>
      </c>
      <c r="K55" s="19" t="s">
        <v>20</v>
      </c>
      <c r="L55" s="19" t="s">
        <v>20</v>
      </c>
      <c r="M55" s="19">
        <v>2198.7081539102655</v>
      </c>
      <c r="N55" s="19" t="s">
        <v>20</v>
      </c>
      <c r="O55" s="19" t="s">
        <v>20</v>
      </c>
      <c r="P55" s="19" t="s">
        <v>20</v>
      </c>
      <c r="Q55" s="19" t="s">
        <v>20</v>
      </c>
      <c r="R55" s="19" t="s">
        <v>20</v>
      </c>
      <c r="S55" s="19" t="s">
        <v>20</v>
      </c>
      <c r="T55" s="19" t="s">
        <v>20</v>
      </c>
      <c r="U55" s="19" t="s">
        <v>20</v>
      </c>
      <c r="V55" s="19" t="s">
        <v>20</v>
      </c>
      <c r="W55" s="19" t="s">
        <v>20</v>
      </c>
      <c r="X55" s="19" t="s">
        <v>20</v>
      </c>
      <c r="Y55" s="19" t="s">
        <v>20</v>
      </c>
      <c r="Z55" s="19" t="s">
        <v>20</v>
      </c>
      <c r="AA55" s="19" t="s">
        <v>20</v>
      </c>
      <c r="AB55" s="19" t="s">
        <v>20</v>
      </c>
      <c r="AC55" s="19">
        <v>4435.9277703896814</v>
      </c>
      <c r="AD55" s="19" t="s">
        <v>20</v>
      </c>
      <c r="AE55" s="19">
        <v>4736.8421052631575</v>
      </c>
      <c r="AF55" s="19" t="s">
        <v>20</v>
      </c>
      <c r="AG55" s="19">
        <v>4804.9422262898979</v>
      </c>
      <c r="AH55" s="19" t="s">
        <v>20</v>
      </c>
      <c r="AI55" s="19">
        <v>5139.0906044017429</v>
      </c>
      <c r="AJ55" s="19" t="s">
        <v>20</v>
      </c>
      <c r="AK55" s="19">
        <v>5280.2376106924812</v>
      </c>
      <c r="AL55" s="19" t="s">
        <v>20</v>
      </c>
      <c r="AM55" s="19">
        <v>5368.841101812337</v>
      </c>
      <c r="AN55" s="19">
        <v>5341.3474979032708</v>
      </c>
      <c r="AO55" s="19">
        <v>5733.4961967686413</v>
      </c>
      <c r="AP55" s="19">
        <v>5617.6672777268559</v>
      </c>
      <c r="AQ55" s="19">
        <v>5469.9782975645048</v>
      </c>
      <c r="AR55" s="19">
        <v>5626.7478302796526</v>
      </c>
      <c r="AS55" s="19">
        <v>5662.1177043986836</v>
      </c>
      <c r="AT55" s="19">
        <v>5683.5273907234205</v>
      </c>
      <c r="AU55" s="19">
        <v>5796.8828242363543</v>
      </c>
      <c r="AV55" s="19">
        <v>5869.8514199736692</v>
      </c>
      <c r="AW55" s="19">
        <v>5963.8419483101388</v>
      </c>
      <c r="AX55" s="19">
        <v>6081.1183550651958</v>
      </c>
      <c r="AY55" s="19">
        <v>6153.3597342871744</v>
      </c>
      <c r="AZ55" s="19">
        <v>6125.1583481124908</v>
      </c>
      <c r="BA55" s="19">
        <v>6167.0322580645161</v>
      </c>
      <c r="BB55" s="19">
        <v>6294.0413623643435</v>
      </c>
      <c r="BC55" s="19">
        <v>6364.2229544206484</v>
      </c>
      <c r="BD55" s="19">
        <v>6502.5301936441538</v>
      </c>
      <c r="BE55" s="19">
        <v>6655.0142885625046</v>
      </c>
      <c r="BF55" s="19">
        <v>6529.02321857486</v>
      </c>
      <c r="BG55" s="48">
        <f t="shared" si="0"/>
        <v>-1.8931750485371063E-2</v>
      </c>
      <c r="BH55" s="49">
        <f t="shared" si="1"/>
        <v>1.0780544266628863E-2</v>
      </c>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row>
    <row r="56" spans="1:90" ht="18" hidden="1" customHeight="1" outlineLevel="1">
      <c r="A56" s="76" t="s">
        <v>63</v>
      </c>
      <c r="B56" s="77"/>
      <c r="C56" s="76" t="s">
        <v>60</v>
      </c>
      <c r="D56" s="77"/>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44"/>
      <c r="BH56" s="45"/>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row>
    <row r="57" spans="1:90" ht="12.75" hidden="1" outlineLevel="1">
      <c r="A57" s="78" t="s">
        <v>11</v>
      </c>
      <c r="B57" s="79"/>
      <c r="C57" s="78" t="s">
        <v>0</v>
      </c>
      <c r="D57" s="79"/>
      <c r="E57" s="20" t="s">
        <v>20</v>
      </c>
      <c r="F57" s="20" t="s">
        <v>20</v>
      </c>
      <c r="G57" s="20" t="s">
        <v>20</v>
      </c>
      <c r="H57" s="20" t="s">
        <v>20</v>
      </c>
      <c r="I57" s="20" t="s">
        <v>20</v>
      </c>
      <c r="J57" s="20" t="s">
        <v>20</v>
      </c>
      <c r="K57" s="20" t="s">
        <v>20</v>
      </c>
      <c r="L57" s="20" t="s">
        <v>20</v>
      </c>
      <c r="M57" s="20">
        <v>2949</v>
      </c>
      <c r="N57" s="20" t="s">
        <v>20</v>
      </c>
      <c r="O57" s="20" t="s">
        <v>20</v>
      </c>
      <c r="P57" s="20" t="s">
        <v>20</v>
      </c>
      <c r="Q57" s="20" t="s">
        <v>20</v>
      </c>
      <c r="R57" s="20" t="s">
        <v>20</v>
      </c>
      <c r="S57" s="20" t="s">
        <v>20</v>
      </c>
      <c r="T57" s="20" t="s">
        <v>20</v>
      </c>
      <c r="U57" s="20" t="s">
        <v>20</v>
      </c>
      <c r="V57" s="20" t="s">
        <v>20</v>
      </c>
      <c r="W57" s="20" t="s">
        <v>20</v>
      </c>
      <c r="X57" s="20" t="s">
        <v>20</v>
      </c>
      <c r="Y57" s="20" t="s">
        <v>20</v>
      </c>
      <c r="Z57" s="20" t="s">
        <v>20</v>
      </c>
      <c r="AA57" s="20" t="s">
        <v>20</v>
      </c>
      <c r="AB57" s="20" t="s">
        <v>20</v>
      </c>
      <c r="AC57" s="20">
        <v>15865</v>
      </c>
      <c r="AD57" s="20" t="s">
        <v>20</v>
      </c>
      <c r="AE57" s="20">
        <v>20208</v>
      </c>
      <c r="AF57" s="20" t="s">
        <v>20</v>
      </c>
      <c r="AG57" s="20">
        <v>25529</v>
      </c>
      <c r="AH57" s="20" t="s">
        <v>20</v>
      </c>
      <c r="AI57" s="20">
        <v>29596</v>
      </c>
      <c r="AJ57" s="20" t="s">
        <v>20</v>
      </c>
      <c r="AK57" s="20">
        <v>37966</v>
      </c>
      <c r="AL57" s="20" t="s">
        <v>20</v>
      </c>
      <c r="AM57" s="20">
        <v>52971</v>
      </c>
      <c r="AN57" s="20">
        <v>56166</v>
      </c>
      <c r="AO57" s="20">
        <v>54008</v>
      </c>
      <c r="AP57" s="20">
        <v>52405</v>
      </c>
      <c r="AQ57" s="20">
        <v>53603</v>
      </c>
      <c r="AR57" s="20">
        <v>53154</v>
      </c>
      <c r="AS57" s="20">
        <v>52217</v>
      </c>
      <c r="AT57" s="20">
        <v>52087</v>
      </c>
      <c r="AU57" s="20">
        <v>50697</v>
      </c>
      <c r="AV57" s="20">
        <v>50265</v>
      </c>
      <c r="AW57" s="20">
        <v>48848</v>
      </c>
      <c r="AX57" s="20">
        <v>47523</v>
      </c>
      <c r="AY57" s="20">
        <v>45711</v>
      </c>
      <c r="AZ57" s="20">
        <v>44491</v>
      </c>
      <c r="BA57" s="20">
        <v>44206</v>
      </c>
      <c r="BB57" s="20">
        <v>44041</v>
      </c>
      <c r="BC57" s="20">
        <v>43252</v>
      </c>
      <c r="BD57" s="20">
        <v>43666</v>
      </c>
      <c r="BE57" s="20">
        <v>42903</v>
      </c>
      <c r="BF57" s="20">
        <v>42845</v>
      </c>
      <c r="BG57" s="44">
        <f t="shared" si="0"/>
        <v>-1.3518868144418805E-3</v>
      </c>
      <c r="BH57" s="45">
        <f t="shared" si="1"/>
        <v>-1.5744093703117835E-2</v>
      </c>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row>
    <row r="58" spans="1:90" ht="12.75" hidden="1" outlineLevel="1">
      <c r="A58" s="15" t="s">
        <v>22</v>
      </c>
      <c r="B58" s="46" t="s">
        <v>15</v>
      </c>
      <c r="C58" s="15" t="s">
        <v>4</v>
      </c>
      <c r="D58" s="46" t="s">
        <v>16</v>
      </c>
      <c r="E58" s="20" t="s">
        <v>20</v>
      </c>
      <c r="F58" s="20" t="s">
        <v>20</v>
      </c>
      <c r="G58" s="20" t="s">
        <v>20</v>
      </c>
      <c r="H58" s="20" t="s">
        <v>20</v>
      </c>
      <c r="I58" s="20" t="s">
        <v>20</v>
      </c>
      <c r="J58" s="20" t="s">
        <v>20</v>
      </c>
      <c r="K58" s="20" t="s">
        <v>20</v>
      </c>
      <c r="L58" s="20" t="s">
        <v>20</v>
      </c>
      <c r="M58" s="20">
        <v>5.8380000000000001</v>
      </c>
      <c r="N58" s="20" t="s">
        <v>20</v>
      </c>
      <c r="O58" s="20" t="s">
        <v>20</v>
      </c>
      <c r="P58" s="20" t="s">
        <v>20</v>
      </c>
      <c r="Q58" s="20" t="s">
        <v>20</v>
      </c>
      <c r="R58" s="20" t="s">
        <v>20</v>
      </c>
      <c r="S58" s="20" t="s">
        <v>20</v>
      </c>
      <c r="T58" s="20" t="s">
        <v>20</v>
      </c>
      <c r="U58" s="20" t="s">
        <v>20</v>
      </c>
      <c r="V58" s="20" t="s">
        <v>20</v>
      </c>
      <c r="W58" s="20" t="s">
        <v>20</v>
      </c>
      <c r="X58" s="20" t="s">
        <v>20</v>
      </c>
      <c r="Y58" s="20" t="s">
        <v>20</v>
      </c>
      <c r="Z58" s="20" t="s">
        <v>20</v>
      </c>
      <c r="AA58" s="20" t="s">
        <v>20</v>
      </c>
      <c r="AB58" s="20" t="s">
        <v>20</v>
      </c>
      <c r="AC58" s="20">
        <v>40.108886615198585</v>
      </c>
      <c r="AD58" s="20" t="s">
        <v>20</v>
      </c>
      <c r="AE58" s="20">
        <v>55</v>
      </c>
      <c r="AF58" s="20" t="s">
        <v>20</v>
      </c>
      <c r="AG58" s="20">
        <v>66</v>
      </c>
      <c r="AH58" s="20" t="s">
        <v>20</v>
      </c>
      <c r="AI58" s="20">
        <v>81</v>
      </c>
      <c r="AJ58" s="20" t="s">
        <v>20</v>
      </c>
      <c r="AK58" s="20">
        <v>103</v>
      </c>
      <c r="AL58" s="20" t="s">
        <v>20</v>
      </c>
      <c r="AM58" s="20">
        <v>191.619</v>
      </c>
      <c r="AN58" s="20">
        <v>220.94200000000001</v>
      </c>
      <c r="AO58" s="20">
        <v>203.76599999999999</v>
      </c>
      <c r="AP58" s="20">
        <v>203.613</v>
      </c>
      <c r="AQ58" s="20">
        <v>212.845</v>
      </c>
      <c r="AR58" s="20">
        <v>217.60900000000001</v>
      </c>
      <c r="AS58" s="20">
        <v>214.005</v>
      </c>
      <c r="AT58" s="20">
        <v>230.267</v>
      </c>
      <c r="AU58" s="20">
        <v>208.596</v>
      </c>
      <c r="AV58" s="20">
        <v>212.38499999999999</v>
      </c>
      <c r="AW58" s="20">
        <v>205.58199999999999</v>
      </c>
      <c r="AX58" s="20">
        <v>197.584</v>
      </c>
      <c r="AY58" s="20">
        <v>195.881</v>
      </c>
      <c r="AZ58" s="20">
        <v>196.374</v>
      </c>
      <c r="BA58" s="20">
        <v>195.71100000000001</v>
      </c>
      <c r="BB58" s="20">
        <v>191.548</v>
      </c>
      <c r="BC58" s="20">
        <v>192.762</v>
      </c>
      <c r="BD58" s="20">
        <v>192.011</v>
      </c>
      <c r="BE58" s="20">
        <v>190.316</v>
      </c>
      <c r="BF58" s="20">
        <v>188.49700000000001</v>
      </c>
      <c r="BG58" s="44">
        <f t="shared" si="0"/>
        <v>-9.5577880997918634E-3</v>
      </c>
      <c r="BH58" s="45">
        <f t="shared" si="1"/>
        <v>-1.1762885847558077E-2</v>
      </c>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row>
    <row r="59" spans="1:90" ht="12.75" hidden="1" outlineLevel="1">
      <c r="A59" s="17" t="s">
        <v>21</v>
      </c>
      <c r="B59" s="18" t="s">
        <v>12</v>
      </c>
      <c r="C59" s="17" t="s">
        <v>24</v>
      </c>
      <c r="D59" s="18" t="s">
        <v>9</v>
      </c>
      <c r="E59" s="19" t="s">
        <v>20</v>
      </c>
      <c r="F59" s="19" t="s">
        <v>20</v>
      </c>
      <c r="G59" s="19" t="s">
        <v>20</v>
      </c>
      <c r="H59" s="19" t="s">
        <v>20</v>
      </c>
      <c r="I59" s="19" t="s">
        <v>20</v>
      </c>
      <c r="J59" s="19" t="s">
        <v>20</v>
      </c>
      <c r="K59" s="19" t="s">
        <v>20</v>
      </c>
      <c r="L59" s="19" t="s">
        <v>20</v>
      </c>
      <c r="M59" s="19">
        <v>1979.6541200406919</v>
      </c>
      <c r="N59" s="19" t="s">
        <v>20</v>
      </c>
      <c r="O59" s="19" t="s">
        <v>20</v>
      </c>
      <c r="P59" s="19" t="s">
        <v>20</v>
      </c>
      <c r="Q59" s="19" t="s">
        <v>20</v>
      </c>
      <c r="R59" s="19" t="s">
        <v>20</v>
      </c>
      <c r="S59" s="19" t="s">
        <v>20</v>
      </c>
      <c r="T59" s="19" t="s">
        <v>20</v>
      </c>
      <c r="U59" s="19" t="s">
        <v>20</v>
      </c>
      <c r="V59" s="19" t="s">
        <v>20</v>
      </c>
      <c r="W59" s="19" t="s">
        <v>20</v>
      </c>
      <c r="X59" s="19" t="s">
        <v>20</v>
      </c>
      <c r="Y59" s="19" t="s">
        <v>20</v>
      </c>
      <c r="Z59" s="19" t="s">
        <v>20</v>
      </c>
      <c r="AA59" s="19" t="s">
        <v>20</v>
      </c>
      <c r="AB59" s="19" t="s">
        <v>20</v>
      </c>
      <c r="AC59" s="19">
        <v>2528.1365657232009</v>
      </c>
      <c r="AD59" s="19" t="s">
        <v>20</v>
      </c>
      <c r="AE59" s="19">
        <v>2721.6943784639748</v>
      </c>
      <c r="AF59" s="19" t="s">
        <v>20</v>
      </c>
      <c r="AG59" s="19">
        <v>2585.2951545301421</v>
      </c>
      <c r="AH59" s="19" t="s">
        <v>20</v>
      </c>
      <c r="AI59" s="19">
        <v>2736.8563319367481</v>
      </c>
      <c r="AJ59" s="19" t="s">
        <v>20</v>
      </c>
      <c r="AK59" s="19">
        <v>2712.9536954116843</v>
      </c>
      <c r="AL59" s="19" t="s">
        <v>20</v>
      </c>
      <c r="AM59" s="19">
        <v>3617.4321798720052</v>
      </c>
      <c r="AN59" s="19">
        <v>3933.7321511234554</v>
      </c>
      <c r="AO59" s="19">
        <v>3772.8854984446748</v>
      </c>
      <c r="AP59" s="19">
        <v>3885.3735330598224</v>
      </c>
      <c r="AQ59" s="19">
        <v>3970.7665615730461</v>
      </c>
      <c r="AR59" s="19">
        <v>4093.9346051096813</v>
      </c>
      <c r="AS59" s="19">
        <v>4098.3779228986732</v>
      </c>
      <c r="AT59" s="19">
        <v>4420.8151746117073</v>
      </c>
      <c r="AU59" s="19">
        <v>4114.5629918930117</v>
      </c>
      <c r="AV59" s="19">
        <v>4225.3058788421367</v>
      </c>
      <c r="AW59" s="19">
        <v>4208.6062888961678</v>
      </c>
      <c r="AX59" s="19">
        <v>4157.6499800096799</v>
      </c>
      <c r="AY59" s="19">
        <v>4285.2048741003264</v>
      </c>
      <c r="AZ59" s="19">
        <v>4413.7915533478681</v>
      </c>
      <c r="BA59" s="19">
        <v>4427.2496946115916</v>
      </c>
      <c r="BB59" s="19">
        <v>4349.3108694171342</v>
      </c>
      <c r="BC59" s="19">
        <v>4456.7187644501992</v>
      </c>
      <c r="BD59" s="19">
        <v>4397.2656071085057</v>
      </c>
      <c r="BE59" s="19">
        <v>4435.960189264154</v>
      </c>
      <c r="BF59" s="19">
        <v>4399.5098611273197</v>
      </c>
      <c r="BG59" s="48">
        <f t="shared" si="0"/>
        <v>-8.2170097524884994E-3</v>
      </c>
      <c r="BH59" s="49">
        <f t="shared" si="1"/>
        <v>4.2009479730369436E-3</v>
      </c>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row>
    <row r="60" spans="1:90" ht="18" hidden="1" customHeight="1" outlineLevel="1">
      <c r="A60" s="76" t="s">
        <v>64</v>
      </c>
      <c r="B60" s="77"/>
      <c r="C60" s="76" t="s">
        <v>61</v>
      </c>
      <c r="D60" s="77"/>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44"/>
      <c r="BH60" s="45"/>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row>
    <row r="61" spans="1:90" ht="12.75" hidden="1" outlineLevel="1">
      <c r="A61" s="78" t="s">
        <v>11</v>
      </c>
      <c r="B61" s="79"/>
      <c r="C61" s="78" t="s">
        <v>0</v>
      </c>
      <c r="D61" s="79"/>
      <c r="E61" s="20" t="s">
        <v>20</v>
      </c>
      <c r="F61" s="20" t="s">
        <v>20</v>
      </c>
      <c r="G61" s="20" t="s">
        <v>20</v>
      </c>
      <c r="H61" s="20" t="s">
        <v>20</v>
      </c>
      <c r="I61" s="20" t="s">
        <v>20</v>
      </c>
      <c r="J61" s="20" t="s">
        <v>20</v>
      </c>
      <c r="K61" s="20" t="s">
        <v>20</v>
      </c>
      <c r="L61" s="20" t="s">
        <v>20</v>
      </c>
      <c r="M61" s="20" t="s">
        <v>20</v>
      </c>
      <c r="N61" s="20" t="s">
        <v>20</v>
      </c>
      <c r="O61" s="20" t="s">
        <v>20</v>
      </c>
      <c r="P61" s="20" t="s">
        <v>20</v>
      </c>
      <c r="Q61" s="20" t="s">
        <v>20</v>
      </c>
      <c r="R61" s="20" t="s">
        <v>20</v>
      </c>
      <c r="S61" s="20" t="s">
        <v>20</v>
      </c>
      <c r="T61" s="20" t="s">
        <v>20</v>
      </c>
      <c r="U61" s="20" t="s">
        <v>20</v>
      </c>
      <c r="V61" s="20" t="s">
        <v>20</v>
      </c>
      <c r="W61" s="20" t="s">
        <v>20</v>
      </c>
      <c r="X61" s="20" t="s">
        <v>20</v>
      </c>
      <c r="Y61" s="20" t="s">
        <v>20</v>
      </c>
      <c r="Z61" s="20" t="s">
        <v>20</v>
      </c>
      <c r="AA61" s="20" t="s">
        <v>20</v>
      </c>
      <c r="AB61" s="20" t="s">
        <v>20</v>
      </c>
      <c r="AC61" s="20">
        <v>44400</v>
      </c>
      <c r="AD61" s="20" t="s">
        <v>20</v>
      </c>
      <c r="AE61" s="20">
        <v>36045</v>
      </c>
      <c r="AF61" s="20" t="s">
        <v>20</v>
      </c>
      <c r="AG61" s="20">
        <v>32975</v>
      </c>
      <c r="AH61" s="20" t="s">
        <v>20</v>
      </c>
      <c r="AI61" s="20">
        <v>28225</v>
      </c>
      <c r="AJ61" s="20" t="s">
        <v>20</v>
      </c>
      <c r="AK61" s="20">
        <v>29492</v>
      </c>
      <c r="AL61" s="20" t="s">
        <v>20</v>
      </c>
      <c r="AM61" s="20">
        <v>10032</v>
      </c>
      <c r="AN61" s="20">
        <v>12008</v>
      </c>
      <c r="AO61" s="20">
        <v>15843</v>
      </c>
      <c r="AP61" s="20">
        <v>3503</v>
      </c>
      <c r="AQ61" s="20">
        <v>2917</v>
      </c>
      <c r="AR61" s="20">
        <v>1743</v>
      </c>
      <c r="AS61" s="20">
        <v>1202</v>
      </c>
      <c r="AT61" s="20">
        <v>1217</v>
      </c>
      <c r="AU61" s="20">
        <v>1069</v>
      </c>
      <c r="AV61" s="20">
        <v>1014</v>
      </c>
      <c r="AW61" s="20">
        <v>260</v>
      </c>
      <c r="AX61" s="20">
        <v>323</v>
      </c>
      <c r="AY61" s="20">
        <v>256</v>
      </c>
      <c r="AZ61" s="20">
        <v>261</v>
      </c>
      <c r="BA61" s="20">
        <v>328</v>
      </c>
      <c r="BB61" s="20">
        <v>252</v>
      </c>
      <c r="BC61" s="20">
        <v>232</v>
      </c>
      <c r="BD61" s="20">
        <v>264</v>
      </c>
      <c r="BE61" s="20">
        <v>232</v>
      </c>
      <c r="BF61" s="20">
        <v>233</v>
      </c>
      <c r="BG61" s="44">
        <f t="shared" si="0"/>
        <v>4.3103448275862068E-3</v>
      </c>
      <c r="BH61" s="45">
        <f t="shared" si="1"/>
        <v>-7.2251929933644127E-2</v>
      </c>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row>
    <row r="62" spans="1:90" ht="12.75" hidden="1" outlineLevel="1">
      <c r="A62" s="15" t="s">
        <v>22</v>
      </c>
      <c r="B62" s="46" t="s">
        <v>15</v>
      </c>
      <c r="C62" s="15" t="s">
        <v>4</v>
      </c>
      <c r="D62" s="46" t="s">
        <v>16</v>
      </c>
      <c r="E62" s="20" t="s">
        <v>20</v>
      </c>
      <c r="F62" s="20" t="s">
        <v>20</v>
      </c>
      <c r="G62" s="20" t="s">
        <v>20</v>
      </c>
      <c r="H62" s="20" t="s">
        <v>20</v>
      </c>
      <c r="I62" s="20" t="s">
        <v>20</v>
      </c>
      <c r="J62" s="20" t="s">
        <v>20</v>
      </c>
      <c r="K62" s="20" t="s">
        <v>20</v>
      </c>
      <c r="L62" s="20" t="s">
        <v>20</v>
      </c>
      <c r="M62" s="20" t="s">
        <v>20</v>
      </c>
      <c r="N62" s="20" t="s">
        <v>20</v>
      </c>
      <c r="O62" s="20" t="s">
        <v>20</v>
      </c>
      <c r="P62" s="20" t="s">
        <v>20</v>
      </c>
      <c r="Q62" s="20" t="s">
        <v>20</v>
      </c>
      <c r="R62" s="20" t="s">
        <v>20</v>
      </c>
      <c r="S62" s="20" t="s">
        <v>20</v>
      </c>
      <c r="T62" s="20" t="s">
        <v>20</v>
      </c>
      <c r="U62" s="20" t="s">
        <v>20</v>
      </c>
      <c r="V62" s="20" t="s">
        <v>20</v>
      </c>
      <c r="W62" s="20" t="s">
        <v>20</v>
      </c>
      <c r="X62" s="20" t="s">
        <v>20</v>
      </c>
      <c r="Y62" s="20" t="s">
        <v>20</v>
      </c>
      <c r="Z62" s="20" t="s">
        <v>20</v>
      </c>
      <c r="AA62" s="20">
        <v>195</v>
      </c>
      <c r="AB62" s="20" t="s">
        <v>20</v>
      </c>
      <c r="AC62" s="20">
        <v>408.26707087712703</v>
      </c>
      <c r="AD62" s="20" t="s">
        <v>20</v>
      </c>
      <c r="AE62" s="20">
        <v>395</v>
      </c>
      <c r="AF62" s="20" t="s">
        <v>20</v>
      </c>
      <c r="AG62" s="20">
        <v>372</v>
      </c>
      <c r="AH62" s="20" t="s">
        <v>20</v>
      </c>
      <c r="AI62" s="20">
        <v>366</v>
      </c>
      <c r="AJ62" s="20" t="s">
        <v>20</v>
      </c>
      <c r="AK62" s="20">
        <v>503</v>
      </c>
      <c r="AL62" s="20" t="s">
        <v>20</v>
      </c>
      <c r="AM62" s="20">
        <v>42.008000000000003</v>
      </c>
      <c r="AN62" s="20">
        <v>68.64</v>
      </c>
      <c r="AO62" s="20">
        <v>61.67</v>
      </c>
      <c r="AP62" s="20">
        <v>32.738999999999997</v>
      </c>
      <c r="AQ62" s="20">
        <v>22.369</v>
      </c>
      <c r="AR62" s="20">
        <v>17.195</v>
      </c>
      <c r="AS62" s="20">
        <v>12.994999999999999</v>
      </c>
      <c r="AT62" s="20">
        <v>12.403</v>
      </c>
      <c r="AU62" s="20">
        <v>10.297000000000001</v>
      </c>
      <c r="AV62" s="20">
        <v>2.9740000000000002</v>
      </c>
      <c r="AW62" s="20">
        <v>4.0789999999999997</v>
      </c>
      <c r="AX62" s="20">
        <v>4.1319999999999997</v>
      </c>
      <c r="AY62" s="20">
        <v>4.5759999999999996</v>
      </c>
      <c r="AZ62" s="20">
        <v>4.8460000000000001</v>
      </c>
      <c r="BA62" s="20">
        <v>5.9420000000000002</v>
      </c>
      <c r="BB62" s="20">
        <v>4.5540000000000003</v>
      </c>
      <c r="BC62" s="20">
        <v>4.0190000000000001</v>
      </c>
      <c r="BD62" s="20">
        <v>4.4050000000000002</v>
      </c>
      <c r="BE62" s="20">
        <v>2.1640000000000001</v>
      </c>
      <c r="BF62" s="20">
        <v>1.897</v>
      </c>
      <c r="BG62" s="44">
        <f t="shared" si="0"/>
        <v>-0.12338262476894644</v>
      </c>
      <c r="BH62" s="45">
        <f t="shared" si="1"/>
        <v>-1.0997915543922963E-2</v>
      </c>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row>
    <row r="63" spans="1:90" ht="12.75" hidden="1" outlineLevel="1">
      <c r="A63" s="17" t="s">
        <v>21</v>
      </c>
      <c r="B63" s="18" t="s">
        <v>12</v>
      </c>
      <c r="C63" s="17" t="s">
        <v>24</v>
      </c>
      <c r="D63" s="18" t="s">
        <v>9</v>
      </c>
      <c r="E63" s="19" t="s">
        <v>20</v>
      </c>
      <c r="F63" s="19" t="s">
        <v>20</v>
      </c>
      <c r="G63" s="19" t="s">
        <v>20</v>
      </c>
      <c r="H63" s="19" t="s">
        <v>20</v>
      </c>
      <c r="I63" s="19" t="s">
        <v>20</v>
      </c>
      <c r="J63" s="19" t="s">
        <v>20</v>
      </c>
      <c r="K63" s="19" t="s">
        <v>20</v>
      </c>
      <c r="L63" s="19" t="s">
        <v>20</v>
      </c>
      <c r="M63" s="19" t="s">
        <v>20</v>
      </c>
      <c r="N63" s="19" t="s">
        <v>20</v>
      </c>
      <c r="O63" s="19" t="s">
        <v>20</v>
      </c>
      <c r="P63" s="19" t="s">
        <v>20</v>
      </c>
      <c r="Q63" s="19" t="s">
        <v>20</v>
      </c>
      <c r="R63" s="19" t="s">
        <v>20</v>
      </c>
      <c r="S63" s="19" t="s">
        <v>20</v>
      </c>
      <c r="T63" s="19" t="s">
        <v>20</v>
      </c>
      <c r="U63" s="19" t="s">
        <v>20</v>
      </c>
      <c r="V63" s="19" t="s">
        <v>20</v>
      </c>
      <c r="W63" s="19" t="s">
        <v>20</v>
      </c>
      <c r="X63" s="19" t="s">
        <v>20</v>
      </c>
      <c r="Y63" s="19" t="s">
        <v>20</v>
      </c>
      <c r="Z63" s="19" t="s">
        <v>20</v>
      </c>
      <c r="AA63" s="19" t="s">
        <v>20</v>
      </c>
      <c r="AB63" s="19" t="s">
        <v>20</v>
      </c>
      <c r="AC63" s="19">
        <v>9195.2042990343925</v>
      </c>
      <c r="AD63" s="19" t="s">
        <v>20</v>
      </c>
      <c r="AE63" s="19">
        <v>10958.5240671383</v>
      </c>
      <c r="AF63" s="19" t="s">
        <v>20</v>
      </c>
      <c r="AG63" s="19">
        <v>11281.273692191055</v>
      </c>
      <c r="AH63" s="19" t="s">
        <v>20</v>
      </c>
      <c r="AI63" s="19">
        <v>12967.227635075287</v>
      </c>
      <c r="AJ63" s="19" t="s">
        <v>20</v>
      </c>
      <c r="AK63" s="19">
        <v>17055.472670554725</v>
      </c>
      <c r="AL63" s="19" t="s">
        <v>20</v>
      </c>
      <c r="AM63" s="19">
        <v>4187.4003189792666</v>
      </c>
      <c r="AN63" s="19">
        <v>5716.1892071952034</v>
      </c>
      <c r="AO63" s="19">
        <v>3892.570851480149</v>
      </c>
      <c r="AP63" s="19">
        <v>9345.9891521552945</v>
      </c>
      <c r="AQ63" s="19">
        <v>7668.4950291395271</v>
      </c>
      <c r="AR63" s="19">
        <v>9865.1749856569131</v>
      </c>
      <c r="AS63" s="19">
        <v>10811.148086522462</v>
      </c>
      <c r="AT63" s="19">
        <v>10191.454396055875</v>
      </c>
      <c r="AU63" s="19">
        <v>9632.3666978484562</v>
      </c>
      <c r="AV63" s="19">
        <v>2932.938856015779</v>
      </c>
      <c r="AW63" s="19">
        <v>15688.461538461537</v>
      </c>
      <c r="AX63" s="19">
        <v>12792.569659442723</v>
      </c>
      <c r="AY63" s="19">
        <v>17875</v>
      </c>
      <c r="AZ63" s="19">
        <v>18567.049808429118</v>
      </c>
      <c r="BA63" s="19">
        <v>18115.853658536584</v>
      </c>
      <c r="BB63" s="19">
        <v>18071.428571428572</v>
      </c>
      <c r="BC63" s="19">
        <v>17323.275862068964</v>
      </c>
      <c r="BD63" s="19">
        <v>16685.60606060606</v>
      </c>
      <c r="BE63" s="19">
        <v>9327.5862068965525</v>
      </c>
      <c r="BF63" s="19">
        <v>8141.6309012875536</v>
      </c>
      <c r="BG63" s="48">
        <f t="shared" si="0"/>
        <v>-0.12714493110041022</v>
      </c>
      <c r="BH63" s="49">
        <f t="shared" si="1"/>
        <v>0.39273947592835284</v>
      </c>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row>
    <row r="64" spans="1:90" ht="18" hidden="1" customHeight="1" outlineLevel="1">
      <c r="A64" s="76" t="s">
        <v>62</v>
      </c>
      <c r="B64" s="77"/>
      <c r="C64" s="76" t="s">
        <v>62</v>
      </c>
      <c r="D64" s="77"/>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44"/>
      <c r="BH64" s="45"/>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row>
    <row r="65" spans="1:90" ht="12.75" hidden="1" outlineLevel="1">
      <c r="A65" s="78" t="s">
        <v>11</v>
      </c>
      <c r="B65" s="79"/>
      <c r="C65" s="78" t="s">
        <v>0</v>
      </c>
      <c r="D65" s="79"/>
      <c r="E65" s="20">
        <v>218584</v>
      </c>
      <c r="F65" s="20" t="s">
        <v>20</v>
      </c>
      <c r="G65" s="20" t="s">
        <v>20</v>
      </c>
      <c r="H65" s="20">
        <v>246000</v>
      </c>
      <c r="I65" s="20" t="s">
        <v>20</v>
      </c>
      <c r="J65" s="20" t="s">
        <v>20</v>
      </c>
      <c r="K65" s="20" t="s">
        <v>20</v>
      </c>
      <c r="L65" s="20" t="s">
        <v>20</v>
      </c>
      <c r="M65" s="20">
        <v>306634</v>
      </c>
      <c r="N65" s="20" t="s">
        <v>20</v>
      </c>
      <c r="O65" s="20">
        <v>326000</v>
      </c>
      <c r="P65" s="20" t="s">
        <v>20</v>
      </c>
      <c r="Q65" s="20" t="s">
        <v>20</v>
      </c>
      <c r="R65" s="20" t="s">
        <v>20</v>
      </c>
      <c r="S65" s="20" t="s">
        <v>20</v>
      </c>
      <c r="T65" s="20" t="s">
        <v>20</v>
      </c>
      <c r="U65" s="20" t="s">
        <v>20</v>
      </c>
      <c r="V65" s="20">
        <v>419982</v>
      </c>
      <c r="W65" s="20">
        <v>440000</v>
      </c>
      <c r="X65" s="20">
        <v>482000</v>
      </c>
      <c r="Y65" s="20">
        <v>508000</v>
      </c>
      <c r="Z65" s="20">
        <v>521161.5</v>
      </c>
      <c r="AA65" s="20">
        <v>534323</v>
      </c>
      <c r="AB65" s="20">
        <v>570850.45294280013</v>
      </c>
      <c r="AC65" s="20">
        <v>609875</v>
      </c>
      <c r="AD65" s="20">
        <v>627000</v>
      </c>
      <c r="AE65" s="20">
        <v>647111</v>
      </c>
      <c r="AF65" s="20">
        <v>670000</v>
      </c>
      <c r="AG65" s="20">
        <v>694912</v>
      </c>
      <c r="AH65" s="20">
        <v>720000</v>
      </c>
      <c r="AI65" s="20">
        <v>748124</v>
      </c>
      <c r="AJ65" s="20">
        <v>785000</v>
      </c>
      <c r="AK65" s="20">
        <v>803064</v>
      </c>
      <c r="AL65" s="20">
        <v>830000</v>
      </c>
      <c r="AM65" s="20">
        <v>847317</v>
      </c>
      <c r="AN65" s="20">
        <v>871282</v>
      </c>
      <c r="AO65" s="20">
        <v>896026</v>
      </c>
      <c r="AP65" s="20">
        <v>905360</v>
      </c>
      <c r="AQ65" s="20">
        <v>932086</v>
      </c>
      <c r="AR65" s="20">
        <v>956565</v>
      </c>
      <c r="AS65" s="20">
        <v>980163</v>
      </c>
      <c r="AT65" s="20">
        <v>1002931</v>
      </c>
      <c r="AU65" s="20">
        <v>1026933</v>
      </c>
      <c r="AV65" s="20">
        <v>1053848</v>
      </c>
      <c r="AW65" s="20">
        <v>1074741</v>
      </c>
      <c r="AX65" s="20">
        <v>1091803</v>
      </c>
      <c r="AY65" s="20">
        <v>1114112</v>
      </c>
      <c r="AZ65" s="20">
        <v>1140696</v>
      </c>
      <c r="BA65" s="20">
        <v>1164168</v>
      </c>
      <c r="BB65" s="20">
        <v>1182464</v>
      </c>
      <c r="BC65" s="20">
        <v>1206497</v>
      </c>
      <c r="BD65" s="20">
        <v>1233162</v>
      </c>
      <c r="BE65" s="20">
        <v>1257400</v>
      </c>
      <c r="BF65" s="20">
        <v>1278978</v>
      </c>
      <c r="BG65" s="44">
        <f t="shared" si="0"/>
        <v>1.7160808016542069E-2</v>
      </c>
      <c r="BH65" s="45">
        <f t="shared" si="1"/>
        <v>1.9552973103551693E-2</v>
      </c>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row>
    <row r="66" spans="1:90" ht="12.75" hidden="1" outlineLevel="1">
      <c r="A66" s="15" t="s">
        <v>22</v>
      </c>
      <c r="B66" s="46" t="s">
        <v>15</v>
      </c>
      <c r="C66" s="15" t="s">
        <v>4</v>
      </c>
      <c r="D66" s="46" t="s">
        <v>16</v>
      </c>
      <c r="E66" s="20">
        <v>1147.8999999999999</v>
      </c>
      <c r="F66" s="20" t="s">
        <v>20</v>
      </c>
      <c r="G66" s="20" t="s">
        <v>20</v>
      </c>
      <c r="H66" s="20" t="s">
        <v>20</v>
      </c>
      <c r="I66" s="20" t="s">
        <v>20</v>
      </c>
      <c r="J66" s="20" t="s">
        <v>20</v>
      </c>
      <c r="K66" s="20" t="s">
        <v>20</v>
      </c>
      <c r="L66" s="20" t="s">
        <v>20</v>
      </c>
      <c r="M66" s="20">
        <v>2554.5159999999996</v>
      </c>
      <c r="N66" s="20" t="s">
        <v>20</v>
      </c>
      <c r="O66" s="20" t="s">
        <v>20</v>
      </c>
      <c r="P66" s="20" t="s">
        <v>20</v>
      </c>
      <c r="Q66" s="20" t="s">
        <v>20</v>
      </c>
      <c r="R66" s="20" t="s">
        <v>20</v>
      </c>
      <c r="S66" s="20" t="s">
        <v>20</v>
      </c>
      <c r="T66" s="20" t="s">
        <v>20</v>
      </c>
      <c r="U66" s="20" t="s">
        <v>20</v>
      </c>
      <c r="V66" s="20">
        <v>5502.63</v>
      </c>
      <c r="W66" s="20">
        <v>6000.3089995432738</v>
      </c>
      <c r="X66" s="20">
        <v>6543</v>
      </c>
      <c r="Y66" s="20">
        <v>7246</v>
      </c>
      <c r="Z66" s="20">
        <v>8075.5804712726385</v>
      </c>
      <c r="AA66" s="20">
        <v>9000</v>
      </c>
      <c r="AB66" s="20">
        <v>9815.1367867852987</v>
      </c>
      <c r="AC66" s="20">
        <v>10703.937</v>
      </c>
      <c r="AD66" s="20">
        <v>11600</v>
      </c>
      <c r="AE66" s="20">
        <v>12533</v>
      </c>
      <c r="AF66" s="20">
        <v>13200</v>
      </c>
      <c r="AG66" s="20">
        <v>14492</v>
      </c>
      <c r="AH66" s="20">
        <v>15300</v>
      </c>
      <c r="AI66" s="20">
        <v>16292</v>
      </c>
      <c r="AJ66" s="20">
        <v>17500</v>
      </c>
      <c r="AK66" s="20">
        <v>18127</v>
      </c>
      <c r="AL66" s="20">
        <v>18900</v>
      </c>
      <c r="AM66" s="20">
        <v>19222.319</v>
      </c>
      <c r="AN66" s="20">
        <v>20306.666000000001</v>
      </c>
      <c r="AO66" s="20">
        <v>21072.025999999998</v>
      </c>
      <c r="AP66" s="20">
        <v>21947.738000000001</v>
      </c>
      <c r="AQ66" s="20">
        <v>22752.785999999996</v>
      </c>
      <c r="AR66" s="20">
        <v>23492.486999999997</v>
      </c>
      <c r="AS66" s="20">
        <v>24056.719000000001</v>
      </c>
      <c r="AT66" s="20">
        <v>24715.973999999998</v>
      </c>
      <c r="AU66" s="20">
        <v>25357.222000000002</v>
      </c>
      <c r="AV66" s="20">
        <v>26034.131000000001</v>
      </c>
      <c r="AW66" s="20">
        <v>26685.512999999999</v>
      </c>
      <c r="AX66" s="20">
        <v>27192.421999999999</v>
      </c>
      <c r="AY66" s="20">
        <v>27938.025000000001</v>
      </c>
      <c r="AZ66" s="20">
        <v>28555.348999999998</v>
      </c>
      <c r="BA66" s="20">
        <v>29184.011999999999</v>
      </c>
      <c r="BB66" s="20">
        <v>29837.075000000001</v>
      </c>
      <c r="BC66" s="20">
        <v>30236.735000000001</v>
      </c>
      <c r="BD66" s="20">
        <v>30763.616999999998</v>
      </c>
      <c r="BE66" s="20">
        <v>31498.635999999999</v>
      </c>
      <c r="BF66" s="20">
        <v>31955.302</v>
      </c>
      <c r="BG66" s="44">
        <f t="shared" si="0"/>
        <v>1.4497961118062418E-2</v>
      </c>
      <c r="BH66" s="45">
        <f t="shared" si="1"/>
        <v>2.0713510790460611E-2</v>
      </c>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row>
    <row r="67" spans="1:90" ht="12.75" hidden="1" outlineLevel="1">
      <c r="A67" s="17" t="s">
        <v>21</v>
      </c>
      <c r="B67" s="18" t="s">
        <v>12</v>
      </c>
      <c r="C67" s="17" t="s">
        <v>24</v>
      </c>
      <c r="D67" s="18" t="s">
        <v>9</v>
      </c>
      <c r="E67" s="19">
        <v>5251.5280166892353</v>
      </c>
      <c r="F67" s="19" t="s">
        <v>20</v>
      </c>
      <c r="G67" s="19" t="s">
        <v>20</v>
      </c>
      <c r="H67" s="19" t="s">
        <v>20</v>
      </c>
      <c r="I67" s="19" t="s">
        <v>20</v>
      </c>
      <c r="J67" s="19" t="s">
        <v>20</v>
      </c>
      <c r="K67" s="19" t="s">
        <v>20</v>
      </c>
      <c r="L67" s="19" t="s">
        <v>20</v>
      </c>
      <c r="M67" s="19">
        <v>8330.8308928559763</v>
      </c>
      <c r="N67" s="19" t="s">
        <v>20</v>
      </c>
      <c r="O67" s="19" t="s">
        <v>20</v>
      </c>
      <c r="P67" s="19" t="s">
        <v>20</v>
      </c>
      <c r="Q67" s="19" t="s">
        <v>20</v>
      </c>
      <c r="R67" s="19" t="s">
        <v>20</v>
      </c>
      <c r="S67" s="19" t="s">
        <v>20</v>
      </c>
      <c r="T67" s="19" t="s">
        <v>20</v>
      </c>
      <c r="U67" s="19" t="s">
        <v>20</v>
      </c>
      <c r="V67" s="19">
        <v>13102.061516922155</v>
      </c>
      <c r="W67" s="19">
        <v>13637.065908052895</v>
      </c>
      <c r="X67" s="19">
        <v>13574.688796680497</v>
      </c>
      <c r="Y67" s="19">
        <v>14263.779527559054</v>
      </c>
      <c r="Z67" s="19">
        <v>15495.351193963174</v>
      </c>
      <c r="AA67" s="19">
        <v>16843.744326933334</v>
      </c>
      <c r="AB67" s="19">
        <v>17193.884556256606</v>
      </c>
      <c r="AC67" s="19">
        <v>17551.034228325476</v>
      </c>
      <c r="AD67" s="19">
        <v>18500.797448165868</v>
      </c>
      <c r="AE67" s="19">
        <v>19367.620083725975</v>
      </c>
      <c r="AF67" s="19">
        <v>19701.492537313432</v>
      </c>
      <c r="AG67" s="19">
        <v>20854.439123227112</v>
      </c>
      <c r="AH67" s="19">
        <v>21250</v>
      </c>
      <c r="AI67" s="19">
        <v>21777.138549224459</v>
      </c>
      <c r="AJ67" s="19">
        <v>22292.993630573248</v>
      </c>
      <c r="AK67" s="19">
        <v>22572.298098283572</v>
      </c>
      <c r="AL67" s="19">
        <v>22771.084337349399</v>
      </c>
      <c r="AM67" s="19">
        <v>22686.100951591907</v>
      </c>
      <c r="AN67" s="19">
        <v>23306.651577789969</v>
      </c>
      <c r="AO67" s="19">
        <v>23517.203741855701</v>
      </c>
      <c r="AP67" s="19">
        <v>24242.000971989044</v>
      </c>
      <c r="AQ67" s="19">
        <v>24410.608034022607</v>
      </c>
      <c r="AR67" s="19">
        <v>24559.216571795954</v>
      </c>
      <c r="AS67" s="19">
        <v>24543.590198773061</v>
      </c>
      <c r="AT67" s="19">
        <v>24643.743188713881</v>
      </c>
      <c r="AU67" s="19">
        <v>24692.187318939017</v>
      </c>
      <c r="AV67" s="19">
        <v>24703.876650143095</v>
      </c>
      <c r="AW67" s="19">
        <v>24829.71525232591</v>
      </c>
      <c r="AX67" s="19">
        <v>24905.978459483991</v>
      </c>
      <c r="AY67" s="19">
        <v>25076.495899873622</v>
      </c>
      <c r="AZ67" s="19">
        <v>25033.268285327555</v>
      </c>
      <c r="BA67" s="19">
        <v>25068.557115467869</v>
      </c>
      <c r="BB67" s="19">
        <v>25232.96692330591</v>
      </c>
      <c r="BC67" s="19">
        <v>25061.591533174138</v>
      </c>
      <c r="BD67" s="19">
        <v>24946.938845017929</v>
      </c>
      <c r="BE67" s="19">
        <v>25050.609193574041</v>
      </c>
      <c r="BF67" s="19">
        <v>24985.028671329765</v>
      </c>
      <c r="BG67" s="48">
        <f t="shared" si="0"/>
        <v>-2.6179212544299555E-3</v>
      </c>
      <c r="BH67" s="49">
        <f t="shared" si="1"/>
        <v>1.1427181109602428E-3</v>
      </c>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row>
    <row r="68" spans="1:90" ht="18" customHeight="1" collapsed="1">
      <c r="A68" s="52" t="s">
        <v>14</v>
      </c>
      <c r="B68" s="53"/>
      <c r="C68" s="52" t="s">
        <v>6</v>
      </c>
      <c r="D68" s="53"/>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3"/>
      <c r="BH68" s="51"/>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row>
    <row r="69" spans="1:90" ht="12.75">
      <c r="A69" s="15" t="s">
        <v>11</v>
      </c>
      <c r="B69" s="16"/>
      <c r="C69" s="15" t="s">
        <v>43</v>
      </c>
      <c r="D69" s="16"/>
      <c r="E69" s="20">
        <v>12942</v>
      </c>
      <c r="F69" s="20" t="s">
        <v>20</v>
      </c>
      <c r="G69" s="20" t="s">
        <v>20</v>
      </c>
      <c r="H69" s="20" t="s">
        <v>20</v>
      </c>
      <c r="I69" s="20" t="s">
        <v>20</v>
      </c>
      <c r="J69" s="20" t="s">
        <v>20</v>
      </c>
      <c r="K69" s="20" t="s">
        <v>20</v>
      </c>
      <c r="L69" s="20" t="s">
        <v>20</v>
      </c>
      <c r="M69" s="20">
        <v>16238</v>
      </c>
      <c r="N69" s="20" t="s">
        <v>20</v>
      </c>
      <c r="O69" s="20" t="s">
        <v>20</v>
      </c>
      <c r="P69" s="20" t="s">
        <v>20</v>
      </c>
      <c r="Q69" s="20" t="s">
        <v>20</v>
      </c>
      <c r="R69" s="20" t="s">
        <v>20</v>
      </c>
      <c r="S69" s="20" t="s">
        <v>20</v>
      </c>
      <c r="T69" s="20" t="s">
        <v>20</v>
      </c>
      <c r="U69" s="20" t="s">
        <v>20</v>
      </c>
      <c r="V69" s="20">
        <v>29447</v>
      </c>
      <c r="W69" s="20" t="s">
        <v>20</v>
      </c>
      <c r="X69" s="20">
        <v>30000</v>
      </c>
      <c r="Y69" s="20">
        <v>32000</v>
      </c>
      <c r="Z69" s="20" t="s">
        <v>20</v>
      </c>
      <c r="AA69" s="20">
        <v>26457</v>
      </c>
      <c r="AB69" s="20" t="s">
        <v>20</v>
      </c>
      <c r="AC69" s="20">
        <v>29684</v>
      </c>
      <c r="AD69" s="20" t="s">
        <v>20</v>
      </c>
      <c r="AE69" s="20">
        <v>30342</v>
      </c>
      <c r="AF69" s="20" t="s">
        <v>20</v>
      </c>
      <c r="AG69" s="20">
        <v>29145</v>
      </c>
      <c r="AH69" s="20" t="s">
        <v>20</v>
      </c>
      <c r="AI69" s="20">
        <v>31164</v>
      </c>
      <c r="AJ69" s="20" t="s">
        <v>20</v>
      </c>
      <c r="AK69" s="20">
        <v>28308</v>
      </c>
      <c r="AL69" s="20" t="s">
        <v>20</v>
      </c>
      <c r="AM69" s="20">
        <v>33606</v>
      </c>
      <c r="AN69" s="20">
        <v>28143</v>
      </c>
      <c r="AO69" s="20">
        <v>33892</v>
      </c>
      <c r="AP69" s="20">
        <v>36394</v>
      </c>
      <c r="AQ69" s="20">
        <v>40285</v>
      </c>
      <c r="AR69" s="20">
        <v>42156</v>
      </c>
      <c r="AS69" s="20">
        <v>36225</v>
      </c>
      <c r="AT69" s="20">
        <v>37918</v>
      </c>
      <c r="AU69" s="20">
        <v>40382</v>
      </c>
      <c r="AV69" s="20">
        <v>39664</v>
      </c>
      <c r="AW69" s="20">
        <v>41369</v>
      </c>
      <c r="AX69" s="20">
        <v>39719</v>
      </c>
      <c r="AY69" s="20">
        <v>41187</v>
      </c>
      <c r="AZ69" s="20">
        <v>44476</v>
      </c>
      <c r="BA69" s="20">
        <v>48142</v>
      </c>
      <c r="BB69" s="20">
        <v>51028</v>
      </c>
      <c r="BC69" s="20">
        <v>52405</v>
      </c>
      <c r="BD69" s="20">
        <v>57543</v>
      </c>
      <c r="BE69" s="20">
        <v>60467</v>
      </c>
      <c r="BF69" s="20">
        <v>63509</v>
      </c>
      <c r="BG69" s="44">
        <f t="shared" ref="BG69:BG91" si="2">(BF69-BE69)/ABS(BE69)</f>
        <v>5.0308432698827461E-2</v>
      </c>
      <c r="BH69" s="45">
        <f t="shared" ref="BH69:BH91" si="3">IF(ISERROR(AVERAGE((AW69-AV69)/ABS(AV69),(AX69-AW69)/ABS(AW69),(AY69-AX69)/ABS(AX69),(AZ69-AY69)/ABS(AY69),(BA69-AZ69)/ABS(AZ69),(BB69-BA69)/ABS(BA69),(BC69-BB69)/ABS(BB69),(BD69-BC69)/ABS(BC69),(BE69-BD69)/ABS(BD69),(BF69-BE69)/ABS(BE69))),"–",AVERAGE((AW69-AV69)/ABS(AV69),(AX69-AW69)/ABS(AW69),(AY69-AX69)/ABS(AX69),(AZ69-AY69)/ABS(AY69),(BA69-AZ69)/ABS(AZ69),(BB69-BA69)/ABS(BA69),(BC69-BB69)/ABS(BB69),(BD69-BC69)/ABS(BC69),(BE69-BD69)/ABS(BD69),(BF69-BE69)/ABS(BE69)))</f>
        <v>4.8844208359923383E-2</v>
      </c>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row>
    <row r="70" spans="1:90" ht="25.5" hidden="1" outlineLevel="1">
      <c r="A70" s="15" t="s">
        <v>26</v>
      </c>
      <c r="B70" s="46" t="s">
        <v>15</v>
      </c>
      <c r="C70" s="15" t="s">
        <v>23</v>
      </c>
      <c r="D70" s="46" t="s">
        <v>16</v>
      </c>
      <c r="E70" s="20">
        <v>160.1</v>
      </c>
      <c r="F70" s="20" t="s">
        <v>20</v>
      </c>
      <c r="G70" s="20" t="s">
        <v>20</v>
      </c>
      <c r="H70" s="20" t="s">
        <v>20</v>
      </c>
      <c r="I70" s="20" t="s">
        <v>20</v>
      </c>
      <c r="J70" s="20" t="s">
        <v>20</v>
      </c>
      <c r="K70" s="20" t="s">
        <v>20</v>
      </c>
      <c r="L70" s="20" t="s">
        <v>20</v>
      </c>
      <c r="M70" s="20">
        <v>786.8119999999999</v>
      </c>
      <c r="N70" s="20" t="s">
        <v>20</v>
      </c>
      <c r="O70" s="20" t="s">
        <v>20</v>
      </c>
      <c r="P70" s="20" t="s">
        <v>20</v>
      </c>
      <c r="Q70" s="20" t="s">
        <v>20</v>
      </c>
      <c r="R70" s="20" t="s">
        <v>20</v>
      </c>
      <c r="S70" s="20" t="s">
        <v>20</v>
      </c>
      <c r="T70" s="20" t="s">
        <v>20</v>
      </c>
      <c r="U70" s="20" t="s">
        <v>20</v>
      </c>
      <c r="V70" s="20">
        <v>947.77300000000002</v>
      </c>
      <c r="W70" s="20">
        <v>1116.3876992335593</v>
      </c>
      <c r="X70" s="20">
        <v>1315</v>
      </c>
      <c r="Y70" s="20">
        <v>1491</v>
      </c>
      <c r="Z70" s="20">
        <v>1651.669647054156</v>
      </c>
      <c r="AA70" s="20">
        <v>1830</v>
      </c>
      <c r="AB70" s="20">
        <v>2060.1861132426848</v>
      </c>
      <c r="AC70" s="20">
        <v>2320</v>
      </c>
      <c r="AD70" s="20">
        <v>2500</v>
      </c>
      <c r="AE70" s="20">
        <v>2837</v>
      </c>
      <c r="AF70" s="20">
        <v>3000</v>
      </c>
      <c r="AG70" s="20">
        <v>2988</v>
      </c>
      <c r="AH70" s="20" t="s">
        <v>20</v>
      </c>
      <c r="AI70" s="20">
        <v>3830</v>
      </c>
      <c r="AJ70" s="20" t="s">
        <v>20</v>
      </c>
      <c r="AK70" s="20">
        <v>3525</v>
      </c>
      <c r="AL70" s="20" t="s">
        <v>20</v>
      </c>
      <c r="AM70" s="20">
        <v>4478.7719999999999</v>
      </c>
      <c r="AN70" s="20">
        <v>4293.5820000000003</v>
      </c>
      <c r="AO70" s="20">
        <v>5011.933</v>
      </c>
      <c r="AP70" s="20">
        <v>5507.4549999999999</v>
      </c>
      <c r="AQ70" s="20">
        <v>5697.2839999999997</v>
      </c>
      <c r="AR70" s="20">
        <v>6086.0349999999999</v>
      </c>
      <c r="AS70" s="20">
        <v>6105.6710000000003</v>
      </c>
      <c r="AT70" s="20">
        <v>6170.4650000000001</v>
      </c>
      <c r="AU70" s="20">
        <v>6572.2</v>
      </c>
      <c r="AV70" s="20">
        <v>6488.2250000000004</v>
      </c>
      <c r="AW70" s="20">
        <v>6854.7889999999998</v>
      </c>
      <c r="AX70" s="20">
        <v>7048.0510000000004</v>
      </c>
      <c r="AY70" s="20">
        <v>7572.1989999999996</v>
      </c>
      <c r="AZ70" s="20">
        <v>8128.7740000000003</v>
      </c>
      <c r="BA70" s="20">
        <v>8867.8940000000002</v>
      </c>
      <c r="BB70" s="20">
        <v>9805.4040000000005</v>
      </c>
      <c r="BC70" s="20">
        <v>10879.828</v>
      </c>
      <c r="BD70" s="20">
        <v>12339.058999999999</v>
      </c>
      <c r="BE70" s="20">
        <v>14162.127</v>
      </c>
      <c r="BF70" s="20">
        <v>16149.522999999999</v>
      </c>
      <c r="BG70" s="44">
        <f t="shared" si="2"/>
        <v>0.14033174536565016</v>
      </c>
      <c r="BH70" s="45">
        <f t="shared" si="3"/>
        <v>9.6098347954834434E-2</v>
      </c>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row>
    <row r="71" spans="1:90" ht="13.5" collapsed="1" thickBot="1">
      <c r="A71" s="25" t="s">
        <v>25</v>
      </c>
      <c r="B71" s="54" t="s">
        <v>12</v>
      </c>
      <c r="C71" s="25" t="s">
        <v>30</v>
      </c>
      <c r="D71" s="54" t="s">
        <v>27</v>
      </c>
      <c r="E71" s="55">
        <v>12370.576417864319</v>
      </c>
      <c r="F71" s="55" t="s">
        <v>20</v>
      </c>
      <c r="G71" s="55" t="s">
        <v>20</v>
      </c>
      <c r="H71" s="55" t="s">
        <v>20</v>
      </c>
      <c r="I71" s="55" t="s">
        <v>20</v>
      </c>
      <c r="J71" s="55" t="s">
        <v>20</v>
      </c>
      <c r="K71" s="55" t="s">
        <v>20</v>
      </c>
      <c r="L71" s="55" t="s">
        <v>20</v>
      </c>
      <c r="M71" s="55">
        <v>48454.98214065771</v>
      </c>
      <c r="N71" s="55" t="s">
        <v>20</v>
      </c>
      <c r="O71" s="55" t="s">
        <v>20</v>
      </c>
      <c r="P71" s="55" t="s">
        <v>20</v>
      </c>
      <c r="Q71" s="55" t="s">
        <v>20</v>
      </c>
      <c r="R71" s="55" t="s">
        <v>20</v>
      </c>
      <c r="S71" s="55" t="s">
        <v>20</v>
      </c>
      <c r="T71" s="55" t="s">
        <v>20</v>
      </c>
      <c r="U71" s="55" t="s">
        <v>20</v>
      </c>
      <c r="V71" s="55">
        <v>32185.723503243113</v>
      </c>
      <c r="W71" s="55" t="s">
        <v>20</v>
      </c>
      <c r="X71" s="55">
        <v>43833.333333333336</v>
      </c>
      <c r="Y71" s="55">
        <v>46593.75</v>
      </c>
      <c r="Z71" s="55" t="s">
        <v>20</v>
      </c>
      <c r="AA71" s="55">
        <v>69168.840004535654</v>
      </c>
      <c r="AB71" s="55" t="s">
        <v>20</v>
      </c>
      <c r="AC71" s="55">
        <v>78156.582670799078</v>
      </c>
      <c r="AD71" s="55" t="s">
        <v>20</v>
      </c>
      <c r="AE71" s="55">
        <v>93500.758025179632</v>
      </c>
      <c r="AF71" s="55" t="s">
        <v>20</v>
      </c>
      <c r="AG71" s="55">
        <v>102521.87339166239</v>
      </c>
      <c r="AH71" s="55" t="s">
        <v>20</v>
      </c>
      <c r="AI71" s="55">
        <v>122898.21589012964</v>
      </c>
      <c r="AJ71" s="55" t="s">
        <v>20</v>
      </c>
      <c r="AK71" s="55">
        <v>124523.10300974989</v>
      </c>
      <c r="AL71" s="55" t="s">
        <v>20</v>
      </c>
      <c r="AM71" s="55">
        <v>133272.9869666131</v>
      </c>
      <c r="AN71" s="55">
        <v>152563.05297942652</v>
      </c>
      <c r="AO71" s="55">
        <v>147879.52909241119</v>
      </c>
      <c r="AP71" s="55">
        <v>151328.65307468263</v>
      </c>
      <c r="AQ71" s="55">
        <v>141424.45078813453</v>
      </c>
      <c r="AR71" s="55">
        <v>144369.36616377265</v>
      </c>
      <c r="AS71" s="55">
        <v>168548.54382332644</v>
      </c>
      <c r="AT71" s="55">
        <v>162731.81602405189</v>
      </c>
      <c r="AU71" s="55">
        <v>162750.73052350056</v>
      </c>
      <c r="AV71" s="55">
        <v>163579.69443323923</v>
      </c>
      <c r="AW71" s="55">
        <v>165698.68742294956</v>
      </c>
      <c r="AX71" s="55">
        <v>177447.84611898591</v>
      </c>
      <c r="AY71" s="55">
        <v>183849.24854929952</v>
      </c>
      <c r="AZ71" s="55">
        <v>182767.64996852234</v>
      </c>
      <c r="BA71" s="55">
        <v>184202.85821112542</v>
      </c>
      <c r="BB71" s="55">
        <v>192157.32538998197</v>
      </c>
      <c r="BC71" s="55">
        <v>207610.49518175746</v>
      </c>
      <c r="BD71" s="55">
        <v>214431.97261178595</v>
      </c>
      <c r="BE71" s="55">
        <v>234212.49607223776</v>
      </c>
      <c r="BF71" s="55">
        <v>254287.15615109671</v>
      </c>
      <c r="BG71" s="56">
        <f t="shared" si="2"/>
        <v>8.5711310948444711E-2</v>
      </c>
      <c r="BH71" s="57">
        <f t="shared" si="3"/>
        <v>4.5632216791971721E-2</v>
      </c>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row>
    <row r="72" spans="1:90" ht="18" hidden="1" customHeight="1" outlineLevel="1" collapsed="1">
      <c r="A72" s="22" t="s">
        <v>14</v>
      </c>
      <c r="B72" s="23" t="s">
        <v>48</v>
      </c>
      <c r="C72" s="22" t="s">
        <v>6</v>
      </c>
      <c r="D72" s="23" t="s">
        <v>46</v>
      </c>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58"/>
      <c r="BG72" s="33"/>
      <c r="BH72" s="51"/>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row>
    <row r="73" spans="1:90" ht="12.75" hidden="1" outlineLevel="1">
      <c r="A73" s="15" t="s">
        <v>11</v>
      </c>
      <c r="B73" s="16"/>
      <c r="C73" s="15" t="s">
        <v>44</v>
      </c>
      <c r="D73" s="16"/>
      <c r="E73" s="20" t="s">
        <v>20</v>
      </c>
      <c r="F73" s="20" t="s">
        <v>20</v>
      </c>
      <c r="G73" s="20" t="s">
        <v>20</v>
      </c>
      <c r="H73" s="20" t="s">
        <v>20</v>
      </c>
      <c r="I73" s="20" t="s">
        <v>20</v>
      </c>
      <c r="J73" s="20" t="s">
        <v>20</v>
      </c>
      <c r="K73" s="20" t="s">
        <v>20</v>
      </c>
      <c r="L73" s="20" t="s">
        <v>20</v>
      </c>
      <c r="M73" s="20" t="s">
        <v>20</v>
      </c>
      <c r="N73" s="20" t="s">
        <v>20</v>
      </c>
      <c r="O73" s="20" t="s">
        <v>20</v>
      </c>
      <c r="P73" s="20" t="s">
        <v>20</v>
      </c>
      <c r="Q73" s="20" t="s">
        <v>20</v>
      </c>
      <c r="R73" s="20" t="s">
        <v>20</v>
      </c>
      <c r="S73" s="20" t="s">
        <v>20</v>
      </c>
      <c r="T73" s="20" t="s">
        <v>20</v>
      </c>
      <c r="U73" s="20" t="s">
        <v>20</v>
      </c>
      <c r="V73" s="20" t="s">
        <v>20</v>
      </c>
      <c r="W73" s="20" t="s">
        <v>20</v>
      </c>
      <c r="X73" s="20" t="s">
        <v>20</v>
      </c>
      <c r="Y73" s="20" t="s">
        <v>20</v>
      </c>
      <c r="Z73" s="20" t="s">
        <v>20</v>
      </c>
      <c r="AA73" s="20" t="s">
        <v>20</v>
      </c>
      <c r="AB73" s="20" t="s">
        <v>20</v>
      </c>
      <c r="AC73" s="20" t="s">
        <v>20</v>
      </c>
      <c r="AD73" s="20" t="s">
        <v>20</v>
      </c>
      <c r="AE73" s="20" t="s">
        <v>20</v>
      </c>
      <c r="AF73" s="20" t="s">
        <v>20</v>
      </c>
      <c r="AG73" s="20" t="s">
        <v>20</v>
      </c>
      <c r="AH73" s="20" t="s">
        <v>20</v>
      </c>
      <c r="AI73" s="20" t="s">
        <v>20</v>
      </c>
      <c r="AJ73" s="20" t="s">
        <v>20</v>
      </c>
      <c r="AK73" s="20" t="s">
        <v>20</v>
      </c>
      <c r="AL73" s="20" t="s">
        <v>20</v>
      </c>
      <c r="AM73" s="20">
        <v>9018</v>
      </c>
      <c r="AN73" s="20">
        <v>6395</v>
      </c>
      <c r="AO73" s="20">
        <v>9428</v>
      </c>
      <c r="AP73" s="20">
        <v>12241</v>
      </c>
      <c r="AQ73" s="20">
        <v>13635</v>
      </c>
      <c r="AR73" s="20">
        <v>13802</v>
      </c>
      <c r="AS73" s="20">
        <v>12033</v>
      </c>
      <c r="AT73" s="20">
        <v>12766</v>
      </c>
      <c r="AU73" s="20">
        <v>13765</v>
      </c>
      <c r="AV73" s="20">
        <v>14145</v>
      </c>
      <c r="AW73" s="20">
        <v>14636</v>
      </c>
      <c r="AX73" s="20">
        <v>13735</v>
      </c>
      <c r="AY73" s="20">
        <v>14721</v>
      </c>
      <c r="AZ73" s="20">
        <v>16282</v>
      </c>
      <c r="BA73" s="20">
        <v>17899</v>
      </c>
      <c r="BB73" s="20">
        <v>19606</v>
      </c>
      <c r="BC73" s="20">
        <v>19486</v>
      </c>
      <c r="BD73" s="20">
        <v>21565</v>
      </c>
      <c r="BE73" s="20">
        <v>23054</v>
      </c>
      <c r="BF73" s="20">
        <v>24545</v>
      </c>
      <c r="BG73" s="44">
        <f t="shared" si="2"/>
        <v>6.4674243081460914E-2</v>
      </c>
      <c r="BH73" s="45">
        <f t="shared" si="3"/>
        <v>5.7995107192721454E-2</v>
      </c>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row>
    <row r="74" spans="1:90" ht="25.5" hidden="1" outlineLevel="2">
      <c r="A74" s="15" t="s">
        <v>26</v>
      </c>
      <c r="B74" s="46" t="s">
        <v>15</v>
      </c>
      <c r="C74" s="15" t="s">
        <v>23</v>
      </c>
      <c r="D74" s="46" t="s">
        <v>16</v>
      </c>
      <c r="E74" s="20" t="s">
        <v>20</v>
      </c>
      <c r="F74" s="20" t="s">
        <v>20</v>
      </c>
      <c r="G74" s="20" t="s">
        <v>20</v>
      </c>
      <c r="H74" s="20" t="s">
        <v>20</v>
      </c>
      <c r="I74" s="20" t="s">
        <v>20</v>
      </c>
      <c r="J74" s="20" t="s">
        <v>20</v>
      </c>
      <c r="K74" s="20" t="s">
        <v>20</v>
      </c>
      <c r="L74" s="20" t="s">
        <v>20</v>
      </c>
      <c r="M74" s="20" t="s">
        <v>20</v>
      </c>
      <c r="N74" s="20" t="s">
        <v>20</v>
      </c>
      <c r="O74" s="20" t="s">
        <v>20</v>
      </c>
      <c r="P74" s="20" t="s">
        <v>20</v>
      </c>
      <c r="Q74" s="20" t="s">
        <v>20</v>
      </c>
      <c r="R74" s="20" t="s">
        <v>20</v>
      </c>
      <c r="S74" s="20" t="s">
        <v>20</v>
      </c>
      <c r="T74" s="20" t="s">
        <v>20</v>
      </c>
      <c r="U74" s="20" t="s">
        <v>20</v>
      </c>
      <c r="V74" s="20" t="s">
        <v>20</v>
      </c>
      <c r="W74" s="20" t="s">
        <v>20</v>
      </c>
      <c r="X74" s="20" t="s">
        <v>20</v>
      </c>
      <c r="Y74" s="20" t="s">
        <v>20</v>
      </c>
      <c r="Z74" s="20" t="s">
        <v>20</v>
      </c>
      <c r="AA74" s="20" t="s">
        <v>20</v>
      </c>
      <c r="AB74" s="20" t="s">
        <v>20</v>
      </c>
      <c r="AC74" s="20" t="s">
        <v>20</v>
      </c>
      <c r="AD74" s="20" t="s">
        <v>20</v>
      </c>
      <c r="AE74" s="20" t="s">
        <v>20</v>
      </c>
      <c r="AF74" s="20" t="s">
        <v>20</v>
      </c>
      <c r="AG74" s="20" t="s">
        <v>20</v>
      </c>
      <c r="AH74" s="20" t="s">
        <v>20</v>
      </c>
      <c r="AI74" s="20" t="s">
        <v>20</v>
      </c>
      <c r="AJ74" s="20" t="s">
        <v>20</v>
      </c>
      <c r="AK74" s="20" t="s">
        <v>20</v>
      </c>
      <c r="AL74" s="20" t="s">
        <v>20</v>
      </c>
      <c r="AM74" s="20">
        <v>730.12099999999998</v>
      </c>
      <c r="AN74" s="20">
        <v>540.25</v>
      </c>
      <c r="AO74" s="20">
        <v>794.44500000000005</v>
      </c>
      <c r="AP74" s="20">
        <v>1056.5250000000001</v>
      </c>
      <c r="AQ74" s="20">
        <v>1041.0940000000001</v>
      </c>
      <c r="AR74" s="20">
        <v>1156.7539999999999</v>
      </c>
      <c r="AS74" s="20">
        <v>1178.0909999999999</v>
      </c>
      <c r="AT74" s="20">
        <v>1102.633</v>
      </c>
      <c r="AU74" s="20">
        <v>1214.864</v>
      </c>
      <c r="AV74" s="20">
        <v>1297.4649999999999</v>
      </c>
      <c r="AW74" s="20">
        <v>1512.598</v>
      </c>
      <c r="AX74" s="20">
        <v>1436.36</v>
      </c>
      <c r="AY74" s="20">
        <v>1617.913</v>
      </c>
      <c r="AZ74" s="20">
        <v>1742.21</v>
      </c>
      <c r="BA74" s="20">
        <v>1979.864</v>
      </c>
      <c r="BB74" s="20">
        <v>2249.2550000000001</v>
      </c>
      <c r="BC74" s="20">
        <v>2502.0169999999998</v>
      </c>
      <c r="BD74" s="20">
        <v>2909.7440000000001</v>
      </c>
      <c r="BE74" s="20">
        <v>3437.4009999999998</v>
      </c>
      <c r="BF74" s="20">
        <v>4077.9920000000002</v>
      </c>
      <c r="BG74" s="44">
        <f t="shared" si="2"/>
        <v>0.18635911259698837</v>
      </c>
      <c r="BH74" s="45">
        <f t="shared" si="3"/>
        <v>0.12341423276715532</v>
      </c>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row>
    <row r="75" spans="1:90" ht="13.5" hidden="1" outlineLevel="1" thickBot="1">
      <c r="A75" s="25" t="s">
        <v>25</v>
      </c>
      <c r="B75" s="54" t="s">
        <v>12</v>
      </c>
      <c r="C75" s="25" t="s">
        <v>30</v>
      </c>
      <c r="D75" s="54" t="s">
        <v>27</v>
      </c>
      <c r="E75" s="55" t="s">
        <v>20</v>
      </c>
      <c r="F75" s="55" t="s">
        <v>20</v>
      </c>
      <c r="G75" s="55" t="s">
        <v>20</v>
      </c>
      <c r="H75" s="55" t="s">
        <v>20</v>
      </c>
      <c r="I75" s="55" t="s">
        <v>20</v>
      </c>
      <c r="J75" s="55" t="s">
        <v>20</v>
      </c>
      <c r="K75" s="55" t="s">
        <v>20</v>
      </c>
      <c r="L75" s="55" t="s">
        <v>20</v>
      </c>
      <c r="M75" s="55" t="s">
        <v>20</v>
      </c>
      <c r="N75" s="55" t="s">
        <v>20</v>
      </c>
      <c r="O75" s="55" t="s">
        <v>20</v>
      </c>
      <c r="P75" s="55" t="s">
        <v>20</v>
      </c>
      <c r="Q75" s="55" t="s">
        <v>20</v>
      </c>
      <c r="R75" s="55" t="s">
        <v>20</v>
      </c>
      <c r="S75" s="55" t="s">
        <v>20</v>
      </c>
      <c r="T75" s="55" t="s">
        <v>20</v>
      </c>
      <c r="U75" s="55" t="s">
        <v>20</v>
      </c>
      <c r="V75" s="55" t="s">
        <v>20</v>
      </c>
      <c r="W75" s="55" t="s">
        <v>20</v>
      </c>
      <c r="X75" s="55" t="s">
        <v>20</v>
      </c>
      <c r="Y75" s="55" t="s">
        <v>20</v>
      </c>
      <c r="Z75" s="55" t="s">
        <v>20</v>
      </c>
      <c r="AA75" s="55" t="s">
        <v>20</v>
      </c>
      <c r="AB75" s="55" t="s">
        <v>20</v>
      </c>
      <c r="AC75" s="55" t="s">
        <v>20</v>
      </c>
      <c r="AD75" s="55" t="s">
        <v>20</v>
      </c>
      <c r="AE75" s="55" t="s">
        <v>20</v>
      </c>
      <c r="AF75" s="55" t="s">
        <v>20</v>
      </c>
      <c r="AG75" s="55" t="s">
        <v>20</v>
      </c>
      <c r="AH75" s="55" t="s">
        <v>20</v>
      </c>
      <c r="AI75" s="55" t="s">
        <v>20</v>
      </c>
      <c r="AJ75" s="55" t="s">
        <v>20</v>
      </c>
      <c r="AK75" s="55" t="s">
        <v>20</v>
      </c>
      <c r="AL75" s="55" t="s">
        <v>20</v>
      </c>
      <c r="AM75" s="55">
        <v>80962.630294965624</v>
      </c>
      <c r="AN75" s="55">
        <v>84480.062548866306</v>
      </c>
      <c r="AO75" s="55">
        <v>84264.425116673738</v>
      </c>
      <c r="AP75" s="55">
        <v>86310.350461563605</v>
      </c>
      <c r="AQ75" s="55">
        <v>76354.528786211959</v>
      </c>
      <c r="AR75" s="55">
        <v>83810.607158382831</v>
      </c>
      <c r="AS75" s="55">
        <v>97905.011219147345</v>
      </c>
      <c r="AT75" s="55">
        <v>86372.630424565243</v>
      </c>
      <c r="AU75" s="55">
        <v>88257.464584090092</v>
      </c>
      <c r="AV75" s="55">
        <v>91726.051608342168</v>
      </c>
      <c r="AW75" s="55">
        <v>103347.77261546871</v>
      </c>
      <c r="AX75" s="55">
        <v>104576.62904987259</v>
      </c>
      <c r="AY75" s="55">
        <v>109905.10155560085</v>
      </c>
      <c r="AZ75" s="55">
        <v>107002.21103058592</v>
      </c>
      <c r="BA75" s="55">
        <v>110613.10687747919</v>
      </c>
      <c r="BB75" s="55">
        <v>114722.78894216057</v>
      </c>
      <c r="BC75" s="55">
        <v>128400.749255876</v>
      </c>
      <c r="BD75" s="55">
        <v>134929.00533271505</v>
      </c>
      <c r="BE75" s="55">
        <v>149102.15147046067</v>
      </c>
      <c r="BF75" s="55">
        <v>166143.49154613976</v>
      </c>
      <c r="BG75" s="56">
        <f t="shared" si="2"/>
        <v>0.11429305283401786</v>
      </c>
      <c r="BH75" s="57">
        <f t="shared" si="3"/>
        <v>6.2343415017500028E-2</v>
      </c>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row>
    <row r="76" spans="1:90" ht="18" hidden="1" customHeight="1" outlineLevel="1" collapsed="1">
      <c r="A76" s="22" t="s">
        <v>14</v>
      </c>
      <c r="B76" s="23" t="s">
        <v>49</v>
      </c>
      <c r="C76" s="22" t="s">
        <v>6</v>
      </c>
      <c r="D76" s="23" t="s">
        <v>47</v>
      </c>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33"/>
      <c r="BH76" s="51"/>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row>
    <row r="77" spans="1:90" ht="12.75" hidden="1" outlineLevel="1">
      <c r="A77" s="15" t="s">
        <v>11</v>
      </c>
      <c r="B77" s="16"/>
      <c r="C77" s="15" t="s">
        <v>45</v>
      </c>
      <c r="D77" s="16"/>
      <c r="E77" s="20" t="s">
        <v>20</v>
      </c>
      <c r="F77" s="20" t="s">
        <v>20</v>
      </c>
      <c r="G77" s="20" t="s">
        <v>20</v>
      </c>
      <c r="H77" s="20" t="s">
        <v>20</v>
      </c>
      <c r="I77" s="20" t="s">
        <v>20</v>
      </c>
      <c r="J77" s="20" t="s">
        <v>20</v>
      </c>
      <c r="K77" s="20" t="s">
        <v>20</v>
      </c>
      <c r="L77" s="20" t="s">
        <v>20</v>
      </c>
      <c r="M77" s="20" t="s">
        <v>20</v>
      </c>
      <c r="N77" s="20" t="s">
        <v>20</v>
      </c>
      <c r="O77" s="20" t="s">
        <v>20</v>
      </c>
      <c r="P77" s="20" t="s">
        <v>20</v>
      </c>
      <c r="Q77" s="20" t="s">
        <v>20</v>
      </c>
      <c r="R77" s="20" t="s">
        <v>20</v>
      </c>
      <c r="S77" s="20" t="s">
        <v>20</v>
      </c>
      <c r="T77" s="20" t="s">
        <v>20</v>
      </c>
      <c r="U77" s="20" t="s">
        <v>20</v>
      </c>
      <c r="V77" s="20" t="s">
        <v>20</v>
      </c>
      <c r="W77" s="20" t="s">
        <v>20</v>
      </c>
      <c r="X77" s="20" t="s">
        <v>20</v>
      </c>
      <c r="Y77" s="20" t="s">
        <v>20</v>
      </c>
      <c r="Z77" s="20" t="s">
        <v>20</v>
      </c>
      <c r="AA77" s="20" t="s">
        <v>20</v>
      </c>
      <c r="AB77" s="20" t="s">
        <v>20</v>
      </c>
      <c r="AC77" s="20" t="s">
        <v>20</v>
      </c>
      <c r="AD77" s="20" t="s">
        <v>20</v>
      </c>
      <c r="AE77" s="20" t="s">
        <v>20</v>
      </c>
      <c r="AF77" s="20" t="s">
        <v>20</v>
      </c>
      <c r="AG77" s="20" t="s">
        <v>20</v>
      </c>
      <c r="AH77" s="20" t="s">
        <v>20</v>
      </c>
      <c r="AI77" s="20" t="s">
        <v>20</v>
      </c>
      <c r="AJ77" s="20" t="s">
        <v>20</v>
      </c>
      <c r="AK77" s="20" t="s">
        <v>20</v>
      </c>
      <c r="AL77" s="20" t="s">
        <v>20</v>
      </c>
      <c r="AM77" s="20">
        <v>24588</v>
      </c>
      <c r="AN77" s="20">
        <v>21748</v>
      </c>
      <c r="AO77" s="20">
        <v>24464</v>
      </c>
      <c r="AP77" s="20">
        <v>24153</v>
      </c>
      <c r="AQ77" s="20">
        <v>26650</v>
      </c>
      <c r="AR77" s="20">
        <v>28354</v>
      </c>
      <c r="AS77" s="20">
        <v>24192</v>
      </c>
      <c r="AT77" s="20">
        <v>25152</v>
      </c>
      <c r="AU77" s="20">
        <v>26617</v>
      </c>
      <c r="AV77" s="20">
        <v>25519</v>
      </c>
      <c r="AW77" s="20">
        <v>26733</v>
      </c>
      <c r="AX77" s="20">
        <v>25984</v>
      </c>
      <c r="AY77" s="20">
        <v>26466</v>
      </c>
      <c r="AZ77" s="20">
        <v>28194</v>
      </c>
      <c r="BA77" s="20">
        <v>30243</v>
      </c>
      <c r="BB77" s="20">
        <v>31422</v>
      </c>
      <c r="BC77" s="20">
        <v>32919</v>
      </c>
      <c r="BD77" s="20">
        <v>35978</v>
      </c>
      <c r="BE77" s="20">
        <v>37413</v>
      </c>
      <c r="BF77" s="20">
        <v>38964</v>
      </c>
      <c r="BG77" s="44">
        <f t="shared" si="2"/>
        <v>4.1456178333734266E-2</v>
      </c>
      <c r="BH77" s="45">
        <f t="shared" si="3"/>
        <v>4.3696355236523654E-2</v>
      </c>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row>
    <row r="78" spans="1:90" ht="25.5" hidden="1" outlineLevel="2">
      <c r="A78" s="15" t="s">
        <v>26</v>
      </c>
      <c r="B78" s="46" t="s">
        <v>15</v>
      </c>
      <c r="C78" s="15" t="s">
        <v>23</v>
      </c>
      <c r="D78" s="46" t="s">
        <v>16</v>
      </c>
      <c r="E78" s="20" t="s">
        <v>20</v>
      </c>
      <c r="F78" s="20" t="s">
        <v>20</v>
      </c>
      <c r="G78" s="20" t="s">
        <v>20</v>
      </c>
      <c r="H78" s="20" t="s">
        <v>20</v>
      </c>
      <c r="I78" s="20" t="s">
        <v>20</v>
      </c>
      <c r="J78" s="20" t="s">
        <v>20</v>
      </c>
      <c r="K78" s="20" t="s">
        <v>20</v>
      </c>
      <c r="L78" s="20" t="s">
        <v>20</v>
      </c>
      <c r="M78" s="20" t="s">
        <v>20</v>
      </c>
      <c r="N78" s="20" t="s">
        <v>20</v>
      </c>
      <c r="O78" s="20" t="s">
        <v>20</v>
      </c>
      <c r="P78" s="20" t="s">
        <v>20</v>
      </c>
      <c r="Q78" s="20" t="s">
        <v>20</v>
      </c>
      <c r="R78" s="20" t="s">
        <v>20</v>
      </c>
      <c r="S78" s="20" t="s">
        <v>20</v>
      </c>
      <c r="T78" s="20" t="s">
        <v>20</v>
      </c>
      <c r="U78" s="20" t="s">
        <v>20</v>
      </c>
      <c r="V78" s="20" t="s">
        <v>20</v>
      </c>
      <c r="W78" s="20" t="s">
        <v>20</v>
      </c>
      <c r="X78" s="20" t="s">
        <v>20</v>
      </c>
      <c r="Y78" s="20" t="s">
        <v>20</v>
      </c>
      <c r="Z78" s="20" t="s">
        <v>20</v>
      </c>
      <c r="AA78" s="20" t="s">
        <v>20</v>
      </c>
      <c r="AB78" s="20" t="s">
        <v>20</v>
      </c>
      <c r="AC78" s="20" t="s">
        <v>20</v>
      </c>
      <c r="AD78" s="20" t="s">
        <v>20</v>
      </c>
      <c r="AE78" s="20" t="s">
        <v>20</v>
      </c>
      <c r="AF78" s="20" t="s">
        <v>20</v>
      </c>
      <c r="AG78" s="20" t="s">
        <v>20</v>
      </c>
      <c r="AH78" s="20" t="s">
        <v>20</v>
      </c>
      <c r="AI78" s="20" t="s">
        <v>20</v>
      </c>
      <c r="AJ78" s="20" t="s">
        <v>20</v>
      </c>
      <c r="AK78" s="20" t="s">
        <v>20</v>
      </c>
      <c r="AL78" s="20" t="s">
        <v>20</v>
      </c>
      <c r="AM78" s="20">
        <v>3748.6509999999998</v>
      </c>
      <c r="AN78" s="20">
        <v>3753.3320000000003</v>
      </c>
      <c r="AO78" s="20">
        <v>4217.4880000000003</v>
      </c>
      <c r="AP78" s="20">
        <v>4450.93</v>
      </c>
      <c r="AQ78" s="20">
        <v>4656.1899999999996</v>
      </c>
      <c r="AR78" s="20">
        <v>4929.2809999999999</v>
      </c>
      <c r="AS78" s="20">
        <v>4927.58</v>
      </c>
      <c r="AT78" s="20">
        <v>5067.8320000000003</v>
      </c>
      <c r="AU78" s="20">
        <v>5357.3359999999993</v>
      </c>
      <c r="AV78" s="20">
        <v>5190.76</v>
      </c>
      <c r="AW78" s="20">
        <v>5342.1909999999998</v>
      </c>
      <c r="AX78" s="20">
        <v>5611.6910000000007</v>
      </c>
      <c r="AY78" s="20">
        <v>5954.2860000000001</v>
      </c>
      <c r="AZ78" s="20">
        <v>6386.5640000000003</v>
      </c>
      <c r="BA78" s="20">
        <v>6888.0300000000007</v>
      </c>
      <c r="BB78" s="20">
        <v>7556.1490000000003</v>
      </c>
      <c r="BC78" s="20">
        <v>8377.8109999999997</v>
      </c>
      <c r="BD78" s="20">
        <v>9429.3149999999987</v>
      </c>
      <c r="BE78" s="20">
        <v>10724.726000000001</v>
      </c>
      <c r="BF78" s="20">
        <v>12071.530999999999</v>
      </c>
      <c r="BG78" s="44">
        <f t="shared" si="2"/>
        <v>0.12557943205262292</v>
      </c>
      <c r="BH78" s="45">
        <f t="shared" si="3"/>
        <v>8.8599846213064576E-2</v>
      </c>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row>
    <row r="79" spans="1:90" ht="13.5" hidden="1" outlineLevel="1" thickBot="1">
      <c r="A79" s="25" t="s">
        <v>25</v>
      </c>
      <c r="B79" s="54" t="s">
        <v>12</v>
      </c>
      <c r="C79" s="25" t="s">
        <v>30</v>
      </c>
      <c r="D79" s="54" t="s">
        <v>27</v>
      </c>
      <c r="E79" s="55" t="s">
        <v>20</v>
      </c>
      <c r="F79" s="55" t="s">
        <v>20</v>
      </c>
      <c r="G79" s="55" t="s">
        <v>20</v>
      </c>
      <c r="H79" s="55" t="s">
        <v>20</v>
      </c>
      <c r="I79" s="55" t="s">
        <v>20</v>
      </c>
      <c r="J79" s="55" t="s">
        <v>20</v>
      </c>
      <c r="K79" s="55" t="s">
        <v>20</v>
      </c>
      <c r="L79" s="55" t="s">
        <v>20</v>
      </c>
      <c r="M79" s="55" t="s">
        <v>20</v>
      </c>
      <c r="N79" s="55" t="s">
        <v>20</v>
      </c>
      <c r="O79" s="55" t="s">
        <v>20</v>
      </c>
      <c r="P79" s="55" t="s">
        <v>20</v>
      </c>
      <c r="Q79" s="55" t="s">
        <v>20</v>
      </c>
      <c r="R79" s="55" t="s">
        <v>20</v>
      </c>
      <c r="S79" s="55" t="s">
        <v>20</v>
      </c>
      <c r="T79" s="55" t="s">
        <v>20</v>
      </c>
      <c r="U79" s="55" t="s">
        <v>20</v>
      </c>
      <c r="V79" s="55" t="s">
        <v>20</v>
      </c>
      <c r="W79" s="55" t="s">
        <v>20</v>
      </c>
      <c r="X79" s="55" t="s">
        <v>20</v>
      </c>
      <c r="Y79" s="55" t="s">
        <v>20</v>
      </c>
      <c r="Z79" s="55" t="s">
        <v>20</v>
      </c>
      <c r="AA79" s="55" t="s">
        <v>20</v>
      </c>
      <c r="AB79" s="55" t="s">
        <v>20</v>
      </c>
      <c r="AC79" s="55" t="s">
        <v>20</v>
      </c>
      <c r="AD79" s="55" t="s">
        <v>20</v>
      </c>
      <c r="AE79" s="55" t="s">
        <v>20</v>
      </c>
      <c r="AF79" s="55" t="s">
        <v>20</v>
      </c>
      <c r="AG79" s="55" t="s">
        <v>20</v>
      </c>
      <c r="AH79" s="55" t="s">
        <v>20</v>
      </c>
      <c r="AI79" s="55" t="s">
        <v>20</v>
      </c>
      <c r="AJ79" s="55" t="s">
        <v>20</v>
      </c>
      <c r="AK79" s="55" t="s">
        <v>20</v>
      </c>
      <c r="AL79" s="55" t="s">
        <v>20</v>
      </c>
      <c r="AM79" s="55">
        <v>152458.55701968441</v>
      </c>
      <c r="AN79" s="55">
        <v>172582.8581938569</v>
      </c>
      <c r="AO79" s="55">
        <v>172395.68345323741</v>
      </c>
      <c r="AP79" s="55">
        <v>184280.62766530039</v>
      </c>
      <c r="AQ79" s="55">
        <v>174716.32270168854</v>
      </c>
      <c r="AR79" s="55">
        <v>173847.81688650631</v>
      </c>
      <c r="AS79" s="55">
        <v>203686.34259259258</v>
      </c>
      <c r="AT79" s="55">
        <v>201488.23155216285</v>
      </c>
      <c r="AU79" s="55">
        <v>201274.97464026746</v>
      </c>
      <c r="AV79" s="55">
        <v>203407.65703985267</v>
      </c>
      <c r="AW79" s="55">
        <v>199835.07275651814</v>
      </c>
      <c r="AX79" s="55">
        <v>215967.17210591136</v>
      </c>
      <c r="AY79" s="55">
        <v>224978.68963953751</v>
      </c>
      <c r="AZ79" s="55">
        <v>226522.09690004968</v>
      </c>
      <c r="BA79" s="55">
        <v>227756.17498264063</v>
      </c>
      <c r="BB79" s="55">
        <v>240473.20348800207</v>
      </c>
      <c r="BC79" s="55">
        <v>254497.73686928523</v>
      </c>
      <c r="BD79" s="55">
        <v>262085.58007671352</v>
      </c>
      <c r="BE79" s="55">
        <v>286657.73928848264</v>
      </c>
      <c r="BF79" s="55">
        <v>309812.4165896725</v>
      </c>
      <c r="BG79" s="56">
        <f t="shared" si="2"/>
        <v>8.0774645605809992E-2</v>
      </c>
      <c r="BH79" s="57">
        <f t="shared" si="3"/>
        <v>4.357004851765324E-2</v>
      </c>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row>
    <row r="80" spans="1:90" ht="18" hidden="1" customHeight="1" outlineLevel="1" collapsed="1">
      <c r="A80" s="82" t="s">
        <v>36</v>
      </c>
      <c r="B80" s="83"/>
      <c r="C80" s="82" t="s">
        <v>35</v>
      </c>
      <c r="D80" s="83"/>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33"/>
      <c r="BH80" s="51"/>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row>
    <row r="81" spans="1:90" ht="12.75" hidden="1" outlineLevel="1">
      <c r="A81" s="78" t="s">
        <v>11</v>
      </c>
      <c r="B81" s="79"/>
      <c r="C81" s="78" t="s">
        <v>0</v>
      </c>
      <c r="D81" s="79"/>
      <c r="E81" s="20" t="s">
        <v>20</v>
      </c>
      <c r="F81" s="20" t="s">
        <v>20</v>
      </c>
      <c r="G81" s="20" t="s">
        <v>20</v>
      </c>
      <c r="H81" s="20" t="s">
        <v>20</v>
      </c>
      <c r="I81" s="20" t="s">
        <v>20</v>
      </c>
      <c r="J81" s="20" t="s">
        <v>20</v>
      </c>
      <c r="K81" s="20" t="s">
        <v>20</v>
      </c>
      <c r="L81" s="20" t="s">
        <v>20</v>
      </c>
      <c r="M81" s="20">
        <v>2339</v>
      </c>
      <c r="N81" s="20" t="s">
        <v>20</v>
      </c>
      <c r="O81" s="20" t="s">
        <v>20</v>
      </c>
      <c r="P81" s="20" t="s">
        <v>20</v>
      </c>
      <c r="Q81" s="20" t="s">
        <v>20</v>
      </c>
      <c r="R81" s="20" t="s">
        <v>20</v>
      </c>
      <c r="S81" s="20" t="s">
        <v>20</v>
      </c>
      <c r="T81" s="20" t="s">
        <v>20</v>
      </c>
      <c r="U81" s="20" t="s">
        <v>20</v>
      </c>
      <c r="V81" s="20" t="s">
        <v>20</v>
      </c>
      <c r="W81" s="20" t="s">
        <v>20</v>
      </c>
      <c r="X81" s="20" t="s">
        <v>20</v>
      </c>
      <c r="Y81" s="20" t="s">
        <v>20</v>
      </c>
      <c r="Z81" s="20" t="s">
        <v>20</v>
      </c>
      <c r="AA81" s="20" t="s">
        <v>20</v>
      </c>
      <c r="AB81" s="20" t="s">
        <v>20</v>
      </c>
      <c r="AC81" s="20" t="s">
        <v>20</v>
      </c>
      <c r="AD81" s="20" t="s">
        <v>20</v>
      </c>
      <c r="AE81" s="20" t="s">
        <v>20</v>
      </c>
      <c r="AF81" s="20" t="s">
        <v>20</v>
      </c>
      <c r="AG81" s="20" t="s">
        <v>20</v>
      </c>
      <c r="AH81" s="20" t="s">
        <v>20</v>
      </c>
      <c r="AI81" s="20" t="s">
        <v>20</v>
      </c>
      <c r="AJ81" s="20" t="s">
        <v>20</v>
      </c>
      <c r="AK81" s="20" t="s">
        <v>20</v>
      </c>
      <c r="AL81" s="20" t="s">
        <v>20</v>
      </c>
      <c r="AM81" s="20" t="s">
        <v>20</v>
      </c>
      <c r="AN81" s="20" t="s">
        <v>20</v>
      </c>
      <c r="AO81" s="20" t="s">
        <v>20</v>
      </c>
      <c r="AP81" s="20" t="s">
        <v>20</v>
      </c>
      <c r="AQ81" s="20" t="s">
        <v>20</v>
      </c>
      <c r="AR81" s="20" t="s">
        <v>20</v>
      </c>
      <c r="AS81" s="20">
        <v>331</v>
      </c>
      <c r="AT81" s="20">
        <v>277</v>
      </c>
      <c r="AU81" s="20">
        <v>232</v>
      </c>
      <c r="AV81" s="20">
        <v>274</v>
      </c>
      <c r="AW81" s="20">
        <v>227</v>
      </c>
      <c r="AX81" s="20">
        <v>207</v>
      </c>
      <c r="AY81" s="20">
        <v>314</v>
      </c>
      <c r="AZ81" s="20">
        <v>326</v>
      </c>
      <c r="BA81" s="20">
        <v>295</v>
      </c>
      <c r="BB81" s="20">
        <v>365</v>
      </c>
      <c r="BC81" s="20">
        <v>386</v>
      </c>
      <c r="BD81" s="20">
        <v>322</v>
      </c>
      <c r="BE81" s="20">
        <v>252</v>
      </c>
      <c r="BF81" s="20">
        <v>258</v>
      </c>
      <c r="BG81" s="44">
        <f t="shared" si="2"/>
        <v>2.3809523809523808E-2</v>
      </c>
      <c r="BH81" s="45">
        <f t="shared" si="3"/>
        <v>1.3583166776445837E-2</v>
      </c>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row>
    <row r="82" spans="1:90" ht="25.5" hidden="1" outlineLevel="1">
      <c r="A82" s="15" t="s">
        <v>26</v>
      </c>
      <c r="B82" s="46" t="s">
        <v>15</v>
      </c>
      <c r="C82" s="15" t="s">
        <v>23</v>
      </c>
      <c r="D82" s="46" t="s">
        <v>16</v>
      </c>
      <c r="E82" s="20" t="s">
        <v>20</v>
      </c>
      <c r="F82" s="20" t="s">
        <v>20</v>
      </c>
      <c r="G82" s="20" t="s">
        <v>20</v>
      </c>
      <c r="H82" s="20" t="s">
        <v>20</v>
      </c>
      <c r="I82" s="20" t="s">
        <v>20</v>
      </c>
      <c r="J82" s="20" t="s">
        <v>20</v>
      </c>
      <c r="K82" s="20" t="s">
        <v>20</v>
      </c>
      <c r="L82" s="20" t="s">
        <v>20</v>
      </c>
      <c r="M82" s="20">
        <v>24.189</v>
      </c>
      <c r="N82" s="20" t="s">
        <v>20</v>
      </c>
      <c r="O82" s="20" t="s">
        <v>20</v>
      </c>
      <c r="P82" s="20" t="s">
        <v>20</v>
      </c>
      <c r="Q82" s="20" t="s">
        <v>20</v>
      </c>
      <c r="R82" s="20" t="s">
        <v>20</v>
      </c>
      <c r="S82" s="20" t="s">
        <v>20</v>
      </c>
      <c r="T82" s="20" t="s">
        <v>20</v>
      </c>
      <c r="U82" s="20" t="s">
        <v>20</v>
      </c>
      <c r="V82" s="20" t="s">
        <v>20</v>
      </c>
      <c r="W82" s="20" t="s">
        <v>20</v>
      </c>
      <c r="X82" s="20" t="s">
        <v>20</v>
      </c>
      <c r="Y82" s="20" t="s">
        <v>20</v>
      </c>
      <c r="Z82" s="20" t="s">
        <v>20</v>
      </c>
      <c r="AA82" s="20" t="s">
        <v>20</v>
      </c>
      <c r="AB82" s="20" t="s">
        <v>20</v>
      </c>
      <c r="AC82" s="20" t="s">
        <v>20</v>
      </c>
      <c r="AD82" s="20" t="s">
        <v>20</v>
      </c>
      <c r="AE82" s="20" t="s">
        <v>20</v>
      </c>
      <c r="AF82" s="20" t="s">
        <v>20</v>
      </c>
      <c r="AG82" s="20" t="s">
        <v>20</v>
      </c>
      <c r="AH82" s="20" t="s">
        <v>20</v>
      </c>
      <c r="AI82" s="20" t="s">
        <v>20</v>
      </c>
      <c r="AJ82" s="20" t="s">
        <v>20</v>
      </c>
      <c r="AK82" s="20" t="s">
        <v>20</v>
      </c>
      <c r="AL82" s="20" t="s">
        <v>20</v>
      </c>
      <c r="AM82" s="20" t="s">
        <v>20</v>
      </c>
      <c r="AN82" s="20" t="s">
        <v>20</v>
      </c>
      <c r="AO82" s="20" t="s">
        <v>20</v>
      </c>
      <c r="AP82" s="20" t="s">
        <v>20</v>
      </c>
      <c r="AQ82" s="20" t="s">
        <v>20</v>
      </c>
      <c r="AR82" s="20" t="s">
        <v>20</v>
      </c>
      <c r="AS82" s="20">
        <v>27.35</v>
      </c>
      <c r="AT82" s="20">
        <v>20.584</v>
      </c>
      <c r="AU82" s="20">
        <v>16.66</v>
      </c>
      <c r="AV82" s="20">
        <v>23.37</v>
      </c>
      <c r="AW82" s="20">
        <v>19.032</v>
      </c>
      <c r="AX82" s="20">
        <v>15.228</v>
      </c>
      <c r="AY82" s="20">
        <v>16.542999999999999</v>
      </c>
      <c r="AZ82" s="20">
        <v>22.061</v>
      </c>
      <c r="BA82" s="20">
        <v>21.021000000000001</v>
      </c>
      <c r="BB82" s="20">
        <v>44.844000000000001</v>
      </c>
      <c r="BC82" s="20">
        <v>38.537999999999997</v>
      </c>
      <c r="BD82" s="20">
        <v>32.241</v>
      </c>
      <c r="BE82" s="20">
        <v>22.922000000000001</v>
      </c>
      <c r="BF82" s="20">
        <v>22.486999999999998</v>
      </c>
      <c r="BG82" s="44">
        <f t="shared" si="2"/>
        <v>-1.8977401622895133E-2</v>
      </c>
      <c r="BH82" s="45">
        <f t="shared" si="3"/>
        <v>5.0852854362390044E-2</v>
      </c>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row>
    <row r="83" spans="1:90" ht="13.5" hidden="1" outlineLevel="1" thickBot="1">
      <c r="A83" s="25" t="s">
        <v>25</v>
      </c>
      <c r="B83" s="54" t="s">
        <v>12</v>
      </c>
      <c r="C83" s="25" t="s">
        <v>30</v>
      </c>
      <c r="D83" s="54" t="s">
        <v>27</v>
      </c>
      <c r="E83" s="55" t="s">
        <v>20</v>
      </c>
      <c r="F83" s="55" t="s">
        <v>20</v>
      </c>
      <c r="G83" s="55" t="s">
        <v>20</v>
      </c>
      <c r="H83" s="55" t="s">
        <v>20</v>
      </c>
      <c r="I83" s="55" t="s">
        <v>20</v>
      </c>
      <c r="J83" s="55" t="s">
        <v>20</v>
      </c>
      <c r="K83" s="55" t="s">
        <v>20</v>
      </c>
      <c r="L83" s="55" t="s">
        <v>20</v>
      </c>
      <c r="M83" s="55">
        <v>10341.59897392048</v>
      </c>
      <c r="N83" s="55" t="s">
        <v>20</v>
      </c>
      <c r="O83" s="55" t="s">
        <v>20</v>
      </c>
      <c r="P83" s="55" t="s">
        <v>20</v>
      </c>
      <c r="Q83" s="55" t="s">
        <v>20</v>
      </c>
      <c r="R83" s="55" t="s">
        <v>20</v>
      </c>
      <c r="S83" s="55" t="s">
        <v>20</v>
      </c>
      <c r="T83" s="55" t="s">
        <v>20</v>
      </c>
      <c r="U83" s="55" t="s">
        <v>20</v>
      </c>
      <c r="V83" s="55" t="s">
        <v>20</v>
      </c>
      <c r="W83" s="55" t="s">
        <v>20</v>
      </c>
      <c r="X83" s="55" t="s">
        <v>20</v>
      </c>
      <c r="Y83" s="55" t="s">
        <v>20</v>
      </c>
      <c r="Z83" s="55" t="s">
        <v>20</v>
      </c>
      <c r="AA83" s="55" t="s">
        <v>20</v>
      </c>
      <c r="AB83" s="55" t="s">
        <v>20</v>
      </c>
      <c r="AC83" s="55" t="s">
        <v>20</v>
      </c>
      <c r="AD83" s="55" t="s">
        <v>20</v>
      </c>
      <c r="AE83" s="55" t="s">
        <v>20</v>
      </c>
      <c r="AF83" s="55" t="s">
        <v>20</v>
      </c>
      <c r="AG83" s="55" t="s">
        <v>20</v>
      </c>
      <c r="AH83" s="55" t="s">
        <v>20</v>
      </c>
      <c r="AI83" s="55" t="s">
        <v>20</v>
      </c>
      <c r="AJ83" s="55" t="s">
        <v>20</v>
      </c>
      <c r="AK83" s="55" t="s">
        <v>20</v>
      </c>
      <c r="AL83" s="55" t="s">
        <v>20</v>
      </c>
      <c r="AM83" s="55" t="s">
        <v>20</v>
      </c>
      <c r="AN83" s="55" t="s">
        <v>20</v>
      </c>
      <c r="AO83" s="55" t="s">
        <v>20</v>
      </c>
      <c r="AP83" s="55" t="s">
        <v>20</v>
      </c>
      <c r="AQ83" s="55" t="s">
        <v>20</v>
      </c>
      <c r="AR83" s="55" t="s">
        <v>20</v>
      </c>
      <c r="AS83" s="55">
        <v>82628.398791540778</v>
      </c>
      <c r="AT83" s="55">
        <v>74310.469314079426</v>
      </c>
      <c r="AU83" s="55">
        <v>71810.344827586203</v>
      </c>
      <c r="AV83" s="55">
        <v>85291.970802919706</v>
      </c>
      <c r="AW83" s="55">
        <v>83841.40969162996</v>
      </c>
      <c r="AX83" s="55">
        <v>73565.217391304352</v>
      </c>
      <c r="AY83" s="55">
        <v>52684.713375796171</v>
      </c>
      <c r="AZ83" s="55">
        <v>67671.7791411043</v>
      </c>
      <c r="BA83" s="55">
        <v>71257.627118644072</v>
      </c>
      <c r="BB83" s="55">
        <v>122860.27397260274</v>
      </c>
      <c r="BC83" s="55">
        <v>99839.37823834196</v>
      </c>
      <c r="BD83" s="55">
        <v>100127.32919254657</v>
      </c>
      <c r="BE83" s="55">
        <v>90960.31746031747</v>
      </c>
      <c r="BF83" s="55">
        <v>87158.914728682154</v>
      </c>
      <c r="BG83" s="56">
        <f t="shared" si="2"/>
        <v>-4.1791880654921024E-2</v>
      </c>
      <c r="BH83" s="57">
        <f t="shared" si="3"/>
        <v>3.2037948128721641E-2</v>
      </c>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row>
    <row r="84" spans="1:90" ht="18" hidden="1" customHeight="1" outlineLevel="1" collapsed="1">
      <c r="A84" s="76" t="s">
        <v>37</v>
      </c>
      <c r="B84" s="77"/>
      <c r="C84" s="76" t="s">
        <v>40</v>
      </c>
      <c r="D84" s="77"/>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33"/>
      <c r="BH84" s="51"/>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row>
    <row r="85" spans="1:90" ht="12.75" hidden="1" outlineLevel="1">
      <c r="A85" s="78" t="s">
        <v>11</v>
      </c>
      <c r="B85" s="79"/>
      <c r="C85" s="78" t="s">
        <v>0</v>
      </c>
      <c r="D85" s="79"/>
      <c r="E85" s="20">
        <v>9611</v>
      </c>
      <c r="F85" s="20" t="s">
        <v>20</v>
      </c>
      <c r="G85" s="20" t="s">
        <v>20</v>
      </c>
      <c r="H85" s="20" t="s">
        <v>20</v>
      </c>
      <c r="I85" s="20" t="s">
        <v>20</v>
      </c>
      <c r="J85" s="20" t="s">
        <v>20</v>
      </c>
      <c r="K85" s="20" t="s">
        <v>20</v>
      </c>
      <c r="L85" s="20" t="s">
        <v>20</v>
      </c>
      <c r="M85" s="20">
        <v>10819</v>
      </c>
      <c r="N85" s="20" t="s">
        <v>20</v>
      </c>
      <c r="O85" s="20" t="s">
        <v>20</v>
      </c>
      <c r="P85" s="20" t="s">
        <v>20</v>
      </c>
      <c r="Q85" s="20" t="s">
        <v>20</v>
      </c>
      <c r="R85" s="20" t="s">
        <v>20</v>
      </c>
      <c r="S85" s="20" t="s">
        <v>20</v>
      </c>
      <c r="T85" s="20" t="s">
        <v>20</v>
      </c>
      <c r="U85" s="20" t="s">
        <v>20</v>
      </c>
      <c r="V85" s="20" t="s">
        <v>20</v>
      </c>
      <c r="W85" s="20" t="s">
        <v>20</v>
      </c>
      <c r="X85" s="20" t="s">
        <v>20</v>
      </c>
      <c r="Y85" s="20" t="s">
        <v>20</v>
      </c>
      <c r="Z85" s="20" t="s">
        <v>20</v>
      </c>
      <c r="AA85" s="20" t="s">
        <v>20</v>
      </c>
      <c r="AB85" s="20" t="s">
        <v>20</v>
      </c>
      <c r="AC85" s="20" t="s">
        <v>20</v>
      </c>
      <c r="AD85" s="20" t="s">
        <v>20</v>
      </c>
      <c r="AE85" s="20" t="s">
        <v>20</v>
      </c>
      <c r="AF85" s="20" t="s">
        <v>20</v>
      </c>
      <c r="AG85" s="20" t="s">
        <v>20</v>
      </c>
      <c r="AH85" s="20" t="s">
        <v>20</v>
      </c>
      <c r="AI85" s="20" t="s">
        <v>20</v>
      </c>
      <c r="AJ85" s="20" t="s">
        <v>20</v>
      </c>
      <c r="AK85" s="20" t="s">
        <v>20</v>
      </c>
      <c r="AL85" s="20" t="s">
        <v>20</v>
      </c>
      <c r="AM85" s="20">
        <v>28137</v>
      </c>
      <c r="AN85" s="20">
        <v>22433</v>
      </c>
      <c r="AO85" s="20">
        <v>28161</v>
      </c>
      <c r="AP85" s="20">
        <v>30376</v>
      </c>
      <c r="AQ85" s="20">
        <v>34819</v>
      </c>
      <c r="AR85" s="20">
        <v>36292</v>
      </c>
      <c r="AS85" s="20">
        <v>30181</v>
      </c>
      <c r="AT85" s="20">
        <v>31919</v>
      </c>
      <c r="AU85" s="20">
        <v>34466</v>
      </c>
      <c r="AV85" s="20">
        <v>34840</v>
      </c>
      <c r="AW85" s="20">
        <v>36363</v>
      </c>
      <c r="AX85" s="20">
        <v>34282</v>
      </c>
      <c r="AY85" s="20">
        <v>35619</v>
      </c>
      <c r="AZ85" s="20">
        <v>38688</v>
      </c>
      <c r="BA85" s="20">
        <v>42124</v>
      </c>
      <c r="BB85" s="20">
        <v>45426</v>
      </c>
      <c r="BC85" s="20">
        <v>46900</v>
      </c>
      <c r="BD85" s="20">
        <v>51214</v>
      </c>
      <c r="BE85" s="20">
        <v>54273</v>
      </c>
      <c r="BF85" s="20">
        <v>57237</v>
      </c>
      <c r="BG85" s="44">
        <f t="shared" si="2"/>
        <v>5.4612790890498038E-2</v>
      </c>
      <c r="BH85" s="45">
        <f t="shared" si="3"/>
        <v>5.1762211689331282E-2</v>
      </c>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row>
    <row r="86" spans="1:90" ht="25.5" hidden="1" outlineLevel="1">
      <c r="A86" s="15" t="s">
        <v>26</v>
      </c>
      <c r="B86" s="46" t="s">
        <v>15</v>
      </c>
      <c r="C86" s="15" t="s">
        <v>23</v>
      </c>
      <c r="D86" s="46" t="s">
        <v>16</v>
      </c>
      <c r="E86" s="20">
        <v>112.7</v>
      </c>
      <c r="F86" s="20" t="s">
        <v>20</v>
      </c>
      <c r="G86" s="20" t="s">
        <v>20</v>
      </c>
      <c r="H86" s="20" t="s">
        <v>20</v>
      </c>
      <c r="I86" s="20" t="s">
        <v>20</v>
      </c>
      <c r="J86" s="20" t="s">
        <v>20</v>
      </c>
      <c r="K86" s="20" t="s">
        <v>20</v>
      </c>
      <c r="L86" s="20" t="s">
        <v>20</v>
      </c>
      <c r="M86" s="20">
        <v>649.63699999999994</v>
      </c>
      <c r="N86" s="20" t="s">
        <v>20</v>
      </c>
      <c r="O86" s="20" t="s">
        <v>20</v>
      </c>
      <c r="P86" s="20" t="s">
        <v>20</v>
      </c>
      <c r="Q86" s="20" t="s">
        <v>20</v>
      </c>
      <c r="R86" s="20" t="s">
        <v>20</v>
      </c>
      <c r="S86" s="20" t="s">
        <v>20</v>
      </c>
      <c r="T86" s="20" t="s">
        <v>20</v>
      </c>
      <c r="U86" s="20" t="s">
        <v>20</v>
      </c>
      <c r="V86" s="20" t="s">
        <v>20</v>
      </c>
      <c r="W86" s="20" t="s">
        <v>20</v>
      </c>
      <c r="X86" s="20" t="s">
        <v>20</v>
      </c>
      <c r="Y86" s="20" t="s">
        <v>20</v>
      </c>
      <c r="Z86" s="20" t="s">
        <v>20</v>
      </c>
      <c r="AA86" s="20" t="s">
        <v>20</v>
      </c>
      <c r="AB86" s="20" t="s">
        <v>20</v>
      </c>
      <c r="AC86" s="20" t="s">
        <v>20</v>
      </c>
      <c r="AD86" s="20" t="s">
        <v>20</v>
      </c>
      <c r="AE86" s="20" t="s">
        <v>20</v>
      </c>
      <c r="AF86" s="20" t="s">
        <v>20</v>
      </c>
      <c r="AG86" s="20" t="s">
        <v>20</v>
      </c>
      <c r="AH86" s="20" t="s">
        <v>20</v>
      </c>
      <c r="AI86" s="20" t="s">
        <v>20</v>
      </c>
      <c r="AJ86" s="20" t="s">
        <v>20</v>
      </c>
      <c r="AK86" s="20" t="s">
        <v>20</v>
      </c>
      <c r="AL86" s="20" t="s">
        <v>20</v>
      </c>
      <c r="AM86" s="20">
        <v>4019.94</v>
      </c>
      <c r="AN86" s="20">
        <v>3801.4389999999999</v>
      </c>
      <c r="AO86" s="20">
        <v>4471.848</v>
      </c>
      <c r="AP86" s="20">
        <v>4915.9549999999999</v>
      </c>
      <c r="AQ86" s="20">
        <v>5145.2160000000003</v>
      </c>
      <c r="AR86" s="20">
        <v>5438.8729999999996</v>
      </c>
      <c r="AS86" s="20">
        <v>5488.049</v>
      </c>
      <c r="AT86" s="20">
        <v>5561.482</v>
      </c>
      <c r="AU86" s="20">
        <v>5898.6270000000004</v>
      </c>
      <c r="AV86" s="20">
        <v>5846.0330000000004</v>
      </c>
      <c r="AW86" s="20">
        <v>6115.1329999999998</v>
      </c>
      <c r="AX86" s="20">
        <v>6293.0860000000002</v>
      </c>
      <c r="AY86" s="20">
        <v>6818.2730000000001</v>
      </c>
      <c r="AZ86" s="20">
        <v>7305.933</v>
      </c>
      <c r="BA86" s="20">
        <v>7993.0839999999998</v>
      </c>
      <c r="BB86" s="20">
        <v>8881.1129999999994</v>
      </c>
      <c r="BC86" s="20">
        <v>9897.6980000000003</v>
      </c>
      <c r="BD86" s="20">
        <v>11304.671</v>
      </c>
      <c r="BE86" s="20">
        <v>13041.296</v>
      </c>
      <c r="BF86" s="20">
        <v>14959.562</v>
      </c>
      <c r="BG86" s="44">
        <f t="shared" si="2"/>
        <v>0.14709166941690455</v>
      </c>
      <c r="BH86" s="45">
        <f t="shared" si="3"/>
        <v>9.9259154365037974E-2</v>
      </c>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row>
    <row r="87" spans="1:90" ht="13.5" hidden="1" outlineLevel="1" thickBot="1">
      <c r="A87" s="25" t="s">
        <v>25</v>
      </c>
      <c r="B87" s="54" t="s">
        <v>12</v>
      </c>
      <c r="C87" s="25" t="s">
        <v>30</v>
      </c>
      <c r="D87" s="54" t="s">
        <v>27</v>
      </c>
      <c r="E87" s="55">
        <v>11726.147123088129</v>
      </c>
      <c r="F87" s="55" t="s">
        <v>20</v>
      </c>
      <c r="G87" s="55" t="s">
        <v>20</v>
      </c>
      <c r="H87" s="55" t="s">
        <v>20</v>
      </c>
      <c r="I87" s="55" t="s">
        <v>20</v>
      </c>
      <c r="J87" s="55" t="s">
        <v>20</v>
      </c>
      <c r="K87" s="55" t="s">
        <v>20</v>
      </c>
      <c r="L87" s="55" t="s">
        <v>20</v>
      </c>
      <c r="M87" s="55">
        <v>60045.937702190589</v>
      </c>
      <c r="N87" s="55" t="s">
        <v>20</v>
      </c>
      <c r="O87" s="55" t="s">
        <v>20</v>
      </c>
      <c r="P87" s="55" t="s">
        <v>20</v>
      </c>
      <c r="Q87" s="55" t="s">
        <v>20</v>
      </c>
      <c r="R87" s="55" t="s">
        <v>20</v>
      </c>
      <c r="S87" s="55" t="s">
        <v>20</v>
      </c>
      <c r="T87" s="55" t="s">
        <v>20</v>
      </c>
      <c r="U87" s="55" t="s">
        <v>20</v>
      </c>
      <c r="V87" s="55" t="s">
        <v>20</v>
      </c>
      <c r="W87" s="55" t="s">
        <v>20</v>
      </c>
      <c r="X87" s="55" t="s">
        <v>20</v>
      </c>
      <c r="Y87" s="55" t="s">
        <v>20</v>
      </c>
      <c r="Z87" s="55" t="s">
        <v>20</v>
      </c>
      <c r="AA87" s="55" t="s">
        <v>20</v>
      </c>
      <c r="AB87" s="55" t="s">
        <v>20</v>
      </c>
      <c r="AC87" s="55" t="s">
        <v>20</v>
      </c>
      <c r="AD87" s="55" t="s">
        <v>20</v>
      </c>
      <c r="AE87" s="55" t="s">
        <v>20</v>
      </c>
      <c r="AF87" s="55" t="s">
        <v>20</v>
      </c>
      <c r="AG87" s="55" t="s">
        <v>20</v>
      </c>
      <c r="AH87" s="55" t="s">
        <v>20</v>
      </c>
      <c r="AI87" s="55" t="s">
        <v>20</v>
      </c>
      <c r="AJ87" s="55" t="s">
        <v>20</v>
      </c>
      <c r="AK87" s="55" t="s">
        <v>20</v>
      </c>
      <c r="AL87" s="55" t="s">
        <v>20</v>
      </c>
      <c r="AM87" s="55">
        <v>142870.24203006717</v>
      </c>
      <c r="AN87" s="55">
        <v>169457.45107653903</v>
      </c>
      <c r="AO87" s="55">
        <v>158795.78139980824</v>
      </c>
      <c r="AP87" s="55">
        <v>161836.811956808</v>
      </c>
      <c r="AQ87" s="55">
        <v>147770.35526580317</v>
      </c>
      <c r="AR87" s="55">
        <v>149864.24005290421</v>
      </c>
      <c r="AS87" s="55">
        <v>181837.87813525065</v>
      </c>
      <c r="AT87" s="55">
        <v>174237.35079419782</v>
      </c>
      <c r="AU87" s="55">
        <v>171143.35867231476</v>
      </c>
      <c r="AV87" s="55">
        <v>167796.5843857635</v>
      </c>
      <c r="AW87" s="55">
        <v>168169.10045925804</v>
      </c>
      <c r="AX87" s="55">
        <v>183568.22822472436</v>
      </c>
      <c r="AY87" s="55">
        <v>191422.35885342094</v>
      </c>
      <c r="AZ87" s="55">
        <v>188842.35421836228</v>
      </c>
      <c r="BA87" s="55">
        <v>189751.30566897729</v>
      </c>
      <c r="BB87" s="55">
        <v>195507.26456214502</v>
      </c>
      <c r="BC87" s="55">
        <v>211038.33688699361</v>
      </c>
      <c r="BD87" s="55">
        <v>220733.99851603078</v>
      </c>
      <c r="BE87" s="55">
        <v>240290.67860630515</v>
      </c>
      <c r="BF87" s="55">
        <v>261361.74153082797</v>
      </c>
      <c r="BG87" s="56">
        <f t="shared" si="2"/>
        <v>8.7689888957556597E-2</v>
      </c>
      <c r="BH87" s="57">
        <f t="shared" si="3"/>
        <v>4.5991550061688591E-2</v>
      </c>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row>
    <row r="88" spans="1:90" ht="18" hidden="1" customHeight="1" outlineLevel="1" collapsed="1">
      <c r="A88" s="76" t="s">
        <v>38</v>
      </c>
      <c r="B88" s="77"/>
      <c r="C88" s="76" t="s">
        <v>39</v>
      </c>
      <c r="D88" s="77"/>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33"/>
      <c r="BH88" s="51"/>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row>
    <row r="89" spans="1:90" ht="12.75" hidden="1" outlineLevel="1">
      <c r="A89" s="78" t="s">
        <v>11</v>
      </c>
      <c r="B89" s="79"/>
      <c r="C89" s="78" t="s">
        <v>0</v>
      </c>
      <c r="D89" s="79"/>
      <c r="E89" s="20">
        <v>3331</v>
      </c>
      <c r="F89" s="20" t="s">
        <v>20</v>
      </c>
      <c r="G89" s="20" t="s">
        <v>20</v>
      </c>
      <c r="H89" s="20" t="s">
        <v>20</v>
      </c>
      <c r="I89" s="20" t="s">
        <v>20</v>
      </c>
      <c r="J89" s="20" t="s">
        <v>20</v>
      </c>
      <c r="K89" s="20" t="s">
        <v>20</v>
      </c>
      <c r="L89" s="20" t="s">
        <v>20</v>
      </c>
      <c r="M89" s="20">
        <v>3080</v>
      </c>
      <c r="N89" s="20" t="s">
        <v>20</v>
      </c>
      <c r="O89" s="20" t="s">
        <v>20</v>
      </c>
      <c r="P89" s="20" t="s">
        <v>20</v>
      </c>
      <c r="Q89" s="20" t="s">
        <v>20</v>
      </c>
      <c r="R89" s="20" t="s">
        <v>20</v>
      </c>
      <c r="S89" s="20" t="s">
        <v>20</v>
      </c>
      <c r="T89" s="20" t="s">
        <v>20</v>
      </c>
      <c r="U89" s="20" t="s">
        <v>20</v>
      </c>
      <c r="V89" s="20" t="s">
        <v>20</v>
      </c>
      <c r="W89" s="20" t="s">
        <v>20</v>
      </c>
      <c r="X89" s="20" t="s">
        <v>20</v>
      </c>
      <c r="Y89" s="20" t="s">
        <v>20</v>
      </c>
      <c r="Z89" s="20" t="s">
        <v>20</v>
      </c>
      <c r="AA89" s="20" t="s">
        <v>20</v>
      </c>
      <c r="AB89" s="20" t="s">
        <v>20</v>
      </c>
      <c r="AC89" s="20" t="s">
        <v>20</v>
      </c>
      <c r="AD89" s="20" t="s">
        <v>20</v>
      </c>
      <c r="AE89" s="20" t="s">
        <v>20</v>
      </c>
      <c r="AF89" s="20" t="s">
        <v>20</v>
      </c>
      <c r="AG89" s="20" t="s">
        <v>20</v>
      </c>
      <c r="AH89" s="20" t="s">
        <v>20</v>
      </c>
      <c r="AI89" s="20" t="s">
        <v>20</v>
      </c>
      <c r="AJ89" s="20" t="s">
        <v>20</v>
      </c>
      <c r="AK89" s="20" t="s">
        <v>20</v>
      </c>
      <c r="AL89" s="20" t="s">
        <v>20</v>
      </c>
      <c r="AM89" s="20" t="s">
        <v>20</v>
      </c>
      <c r="AN89" s="20" t="s">
        <v>20</v>
      </c>
      <c r="AO89" s="20" t="s">
        <v>20</v>
      </c>
      <c r="AP89" s="20" t="s">
        <v>20</v>
      </c>
      <c r="AQ89" s="20" t="s">
        <v>20</v>
      </c>
      <c r="AR89" s="20" t="s">
        <v>20</v>
      </c>
      <c r="AS89" s="20">
        <v>5713</v>
      </c>
      <c r="AT89" s="20">
        <v>5722</v>
      </c>
      <c r="AU89" s="20">
        <v>5684</v>
      </c>
      <c r="AV89" s="20">
        <v>4550</v>
      </c>
      <c r="AW89" s="20">
        <v>4779</v>
      </c>
      <c r="AX89" s="20">
        <v>5230</v>
      </c>
      <c r="AY89" s="20">
        <v>5254</v>
      </c>
      <c r="AZ89" s="20">
        <v>5462</v>
      </c>
      <c r="BA89" s="20">
        <v>5723</v>
      </c>
      <c r="BB89" s="20">
        <v>5237</v>
      </c>
      <c r="BC89" s="20">
        <v>5119</v>
      </c>
      <c r="BD89" s="20">
        <v>6007</v>
      </c>
      <c r="BE89" s="20">
        <v>5942</v>
      </c>
      <c r="BF89" s="20">
        <v>6014</v>
      </c>
      <c r="BG89" s="44">
        <f t="shared" si="2"/>
        <v>1.2117132278694043E-2</v>
      </c>
      <c r="BH89" s="45">
        <f t="shared" si="3"/>
        <v>3.0397869077124568E-2</v>
      </c>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row>
    <row r="90" spans="1:90" ht="25.5" hidden="1" outlineLevel="1">
      <c r="A90" s="15" t="s">
        <v>26</v>
      </c>
      <c r="B90" s="46" t="s">
        <v>15</v>
      </c>
      <c r="C90" s="15" t="s">
        <v>23</v>
      </c>
      <c r="D90" s="46" t="s">
        <v>16</v>
      </c>
      <c r="E90" s="20">
        <v>47.4</v>
      </c>
      <c r="F90" s="20" t="s">
        <v>20</v>
      </c>
      <c r="G90" s="20" t="s">
        <v>20</v>
      </c>
      <c r="H90" s="20" t="s">
        <v>20</v>
      </c>
      <c r="I90" s="20" t="s">
        <v>20</v>
      </c>
      <c r="J90" s="20" t="s">
        <v>20</v>
      </c>
      <c r="K90" s="20" t="s">
        <v>20</v>
      </c>
      <c r="L90" s="20" t="s">
        <v>20</v>
      </c>
      <c r="M90" s="20">
        <v>112.986</v>
      </c>
      <c r="N90" s="20" t="s">
        <v>20</v>
      </c>
      <c r="O90" s="20" t="s">
        <v>20</v>
      </c>
      <c r="P90" s="20" t="s">
        <v>20</v>
      </c>
      <c r="Q90" s="20" t="s">
        <v>20</v>
      </c>
      <c r="R90" s="20" t="s">
        <v>20</v>
      </c>
      <c r="S90" s="20" t="s">
        <v>20</v>
      </c>
      <c r="T90" s="20" t="s">
        <v>20</v>
      </c>
      <c r="U90" s="20" t="s">
        <v>20</v>
      </c>
      <c r="V90" s="20" t="s">
        <v>20</v>
      </c>
      <c r="W90" s="20" t="s">
        <v>20</v>
      </c>
      <c r="X90" s="20" t="s">
        <v>20</v>
      </c>
      <c r="Y90" s="20" t="s">
        <v>20</v>
      </c>
      <c r="Z90" s="20" t="s">
        <v>20</v>
      </c>
      <c r="AA90" s="20" t="s">
        <v>20</v>
      </c>
      <c r="AB90" s="20" t="s">
        <v>20</v>
      </c>
      <c r="AC90" s="20" t="s">
        <v>20</v>
      </c>
      <c r="AD90" s="20" t="s">
        <v>20</v>
      </c>
      <c r="AE90" s="20" t="s">
        <v>20</v>
      </c>
      <c r="AF90" s="20" t="s">
        <v>20</v>
      </c>
      <c r="AG90" s="20" t="s">
        <v>20</v>
      </c>
      <c r="AH90" s="20" t="s">
        <v>20</v>
      </c>
      <c r="AI90" s="20" t="s">
        <v>20</v>
      </c>
      <c r="AJ90" s="20" t="s">
        <v>20</v>
      </c>
      <c r="AK90" s="20" t="s">
        <v>20</v>
      </c>
      <c r="AL90" s="20" t="s">
        <v>20</v>
      </c>
      <c r="AM90" s="20" t="s">
        <v>20</v>
      </c>
      <c r="AN90" s="20" t="s">
        <v>20</v>
      </c>
      <c r="AO90" s="20" t="s">
        <v>20</v>
      </c>
      <c r="AP90" s="20" t="s">
        <v>20</v>
      </c>
      <c r="AQ90" s="20" t="s">
        <v>20</v>
      </c>
      <c r="AR90" s="20" t="s">
        <v>20</v>
      </c>
      <c r="AS90" s="20">
        <v>590.27200000000005</v>
      </c>
      <c r="AT90" s="20">
        <v>588.399</v>
      </c>
      <c r="AU90" s="20">
        <v>656.91300000000001</v>
      </c>
      <c r="AV90" s="20">
        <v>618.822</v>
      </c>
      <c r="AW90" s="20">
        <v>720.62400000000002</v>
      </c>
      <c r="AX90" s="20">
        <v>739.73699999999997</v>
      </c>
      <c r="AY90" s="20">
        <v>737.38300000000004</v>
      </c>
      <c r="AZ90" s="20">
        <v>800.78</v>
      </c>
      <c r="BA90" s="20">
        <v>853.78899999999999</v>
      </c>
      <c r="BB90" s="20">
        <v>879.447</v>
      </c>
      <c r="BC90" s="20">
        <v>943.59199999999998</v>
      </c>
      <c r="BD90" s="20">
        <v>1002.1469999999999</v>
      </c>
      <c r="BE90" s="20">
        <v>1097.9089999999999</v>
      </c>
      <c r="BF90" s="20">
        <v>1167.4739999999999</v>
      </c>
      <c r="BG90" s="44">
        <f t="shared" si="2"/>
        <v>6.3361353263339734E-2</v>
      </c>
      <c r="BH90" s="45">
        <f t="shared" si="3"/>
        <v>6.6398577515405746E-2</v>
      </c>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row>
    <row r="91" spans="1:90" ht="13.5" hidden="1" outlineLevel="1" thickBot="1">
      <c r="A91" s="25" t="s">
        <v>25</v>
      </c>
      <c r="B91" s="54" t="s">
        <v>12</v>
      </c>
      <c r="C91" s="25" t="s">
        <v>30</v>
      </c>
      <c r="D91" s="54" t="s">
        <v>27</v>
      </c>
      <c r="E91" s="55">
        <v>14229.960972680876</v>
      </c>
      <c r="F91" s="55" t="s">
        <v>20</v>
      </c>
      <c r="G91" s="55" t="s">
        <v>20</v>
      </c>
      <c r="H91" s="55" t="s">
        <v>20</v>
      </c>
      <c r="I91" s="55" t="s">
        <v>20</v>
      </c>
      <c r="J91" s="55" t="s">
        <v>20</v>
      </c>
      <c r="K91" s="55" t="s">
        <v>20</v>
      </c>
      <c r="L91" s="55" t="s">
        <v>20</v>
      </c>
      <c r="M91" s="55">
        <v>36683.766233766233</v>
      </c>
      <c r="N91" s="55" t="s">
        <v>20</v>
      </c>
      <c r="O91" s="55" t="s">
        <v>20</v>
      </c>
      <c r="P91" s="55" t="s">
        <v>20</v>
      </c>
      <c r="Q91" s="55" t="s">
        <v>20</v>
      </c>
      <c r="R91" s="55" t="s">
        <v>20</v>
      </c>
      <c r="S91" s="55" t="s">
        <v>20</v>
      </c>
      <c r="T91" s="55" t="s">
        <v>20</v>
      </c>
      <c r="U91" s="55" t="s">
        <v>20</v>
      </c>
      <c r="V91" s="55" t="s">
        <v>20</v>
      </c>
      <c r="W91" s="55" t="s">
        <v>20</v>
      </c>
      <c r="X91" s="55" t="s">
        <v>20</v>
      </c>
      <c r="Y91" s="55" t="s">
        <v>20</v>
      </c>
      <c r="Z91" s="55" t="s">
        <v>20</v>
      </c>
      <c r="AA91" s="55" t="s">
        <v>20</v>
      </c>
      <c r="AB91" s="55" t="s">
        <v>20</v>
      </c>
      <c r="AC91" s="55" t="s">
        <v>20</v>
      </c>
      <c r="AD91" s="55" t="s">
        <v>20</v>
      </c>
      <c r="AE91" s="55" t="s">
        <v>20</v>
      </c>
      <c r="AF91" s="55" t="s">
        <v>20</v>
      </c>
      <c r="AG91" s="55" t="s">
        <v>20</v>
      </c>
      <c r="AH91" s="55" t="s">
        <v>20</v>
      </c>
      <c r="AI91" s="55" t="s">
        <v>20</v>
      </c>
      <c r="AJ91" s="55" t="s">
        <v>20</v>
      </c>
      <c r="AK91" s="55" t="s">
        <v>20</v>
      </c>
      <c r="AL91" s="55" t="s">
        <v>20</v>
      </c>
      <c r="AM91" s="55" t="s">
        <v>20</v>
      </c>
      <c r="AN91" s="55" t="s">
        <v>20</v>
      </c>
      <c r="AO91" s="55" t="s">
        <v>20</v>
      </c>
      <c r="AP91" s="55" t="s">
        <v>20</v>
      </c>
      <c r="AQ91" s="55" t="s">
        <v>20</v>
      </c>
      <c r="AR91" s="55" t="s">
        <v>20</v>
      </c>
      <c r="AS91" s="55">
        <v>103320.8471906179</v>
      </c>
      <c r="AT91" s="55">
        <v>102831.00314575323</v>
      </c>
      <c r="AU91" s="55">
        <v>115572.30823363829</v>
      </c>
      <c r="AV91" s="55">
        <v>136004.83516483515</v>
      </c>
      <c r="AW91" s="55">
        <v>150789.7049591965</v>
      </c>
      <c r="AX91" s="55">
        <v>141441.10898661567</v>
      </c>
      <c r="AY91" s="55">
        <v>140346.9737342977</v>
      </c>
      <c r="AZ91" s="55">
        <v>146609.30062248258</v>
      </c>
      <c r="BA91" s="55">
        <v>149185.56701030929</v>
      </c>
      <c r="BB91" s="55">
        <v>167929.53981286995</v>
      </c>
      <c r="BC91" s="55">
        <v>184331.31470990428</v>
      </c>
      <c r="BD91" s="55">
        <v>166829.86515731647</v>
      </c>
      <c r="BE91" s="55">
        <v>184770.95254123188</v>
      </c>
      <c r="BF91" s="55">
        <v>194126.03924176918</v>
      </c>
      <c r="BG91" s="56">
        <f t="shared" si="2"/>
        <v>5.0630721830855423E-2</v>
      </c>
      <c r="BH91" s="57">
        <f t="shared" si="3"/>
        <v>3.8770676527739641E-2</v>
      </c>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row>
    <row r="92" spans="1:90" ht="12.75" collapsed="1">
      <c r="A92" s="59"/>
      <c r="B92" s="60"/>
      <c r="C92" s="59"/>
      <c r="D92" s="60"/>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row>
    <row r="93" spans="1:90" ht="12.75">
      <c r="A93" s="59"/>
      <c r="B93" s="60"/>
      <c r="C93" s="59"/>
      <c r="D93" s="60"/>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61"/>
      <c r="AH93" s="61"/>
      <c r="AI93" s="61"/>
      <c r="AJ93" s="61"/>
      <c r="AK93" s="61"/>
      <c r="AL93" s="61"/>
      <c r="AM93" s="61"/>
      <c r="AN93" s="61"/>
      <c r="AO93" s="61"/>
      <c r="AP93" s="61"/>
      <c r="AQ93" s="61"/>
      <c r="AR93" s="61"/>
      <c r="AS93" s="61"/>
      <c r="AT93" s="61"/>
      <c r="AU93" s="61"/>
      <c r="AV93" s="61"/>
      <c r="AW93" s="61"/>
      <c r="AX93" s="61"/>
      <c r="AY93" s="61"/>
      <c r="AZ93" s="61"/>
      <c r="BA93" s="61"/>
      <c r="BB93" s="61"/>
      <c r="BC93" s="3"/>
      <c r="BD93" s="61"/>
      <c r="BE93" s="3"/>
      <c r="BF93" s="3"/>
      <c r="BG93" s="61"/>
      <c r="BH93" s="61"/>
    </row>
    <row r="94" spans="1:90" ht="12.75">
      <c r="A94" s="59"/>
      <c r="B94" s="60"/>
      <c r="C94" s="59"/>
      <c r="D94" s="60"/>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61"/>
      <c r="AH94" s="61"/>
      <c r="AI94" s="61"/>
      <c r="AJ94" s="61"/>
      <c r="AK94" s="61"/>
      <c r="AL94" s="61"/>
      <c r="AM94" s="61"/>
      <c r="AN94" s="61"/>
      <c r="AO94" s="61"/>
      <c r="AP94" s="61"/>
      <c r="AQ94" s="61"/>
      <c r="AR94" s="61"/>
      <c r="AS94" s="61"/>
      <c r="AT94" s="61"/>
      <c r="AU94" s="61"/>
      <c r="AV94" s="61"/>
      <c r="AW94" s="61"/>
      <c r="AX94" s="61"/>
      <c r="AY94" s="61"/>
      <c r="AZ94" s="61"/>
      <c r="BA94" s="61"/>
      <c r="BB94" s="61"/>
      <c r="BC94" s="62"/>
      <c r="BD94" s="61"/>
      <c r="BE94" s="62"/>
      <c r="BF94" s="62"/>
      <c r="BG94" s="61"/>
      <c r="BH94" s="61"/>
    </row>
    <row r="95" spans="1:90" ht="12.75">
      <c r="A95" s="59"/>
      <c r="B95" s="60"/>
      <c r="C95" s="59"/>
      <c r="D95" s="60"/>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2"/>
      <c r="BF95" s="62"/>
      <c r="BG95" s="61"/>
      <c r="BH95" s="61"/>
    </row>
    <row r="96" spans="1:90" ht="12.75">
      <c r="A96" s="59"/>
      <c r="B96" s="60"/>
      <c r="C96" s="59"/>
      <c r="D96" s="60"/>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3"/>
      <c r="BG96" s="61"/>
      <c r="BH96" s="61"/>
    </row>
    <row r="97" spans="1:60" ht="12.75">
      <c r="A97" s="59"/>
      <c r="B97" s="60"/>
      <c r="C97" s="59"/>
      <c r="D97" s="60"/>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row>
    <row r="98" spans="1:60" ht="12.75">
      <c r="A98" s="59"/>
      <c r="B98" s="60"/>
      <c r="C98" s="59"/>
      <c r="D98" s="60"/>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row>
    <row r="99" spans="1:60" ht="12.75">
      <c r="A99" s="59"/>
      <c r="B99" s="60"/>
      <c r="C99" s="59"/>
      <c r="D99" s="60"/>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row>
    <row r="100" spans="1:60" ht="12.75">
      <c r="A100" s="59"/>
      <c r="B100" s="60"/>
      <c r="C100" s="59"/>
      <c r="D100" s="60"/>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row>
    <row r="101" spans="1:60" ht="12.75">
      <c r="A101" s="59"/>
      <c r="B101" s="60"/>
      <c r="C101" s="59"/>
      <c r="D101" s="60"/>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row>
    <row r="102" spans="1:60" ht="12.75">
      <c r="A102" s="59"/>
      <c r="B102" s="60"/>
      <c r="C102" s="59"/>
      <c r="D102" s="60"/>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row>
    <row r="103" spans="1:60" ht="12.75">
      <c r="A103" s="59"/>
      <c r="B103" s="60"/>
      <c r="C103" s="59"/>
      <c r="D103" s="60"/>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row>
    <row r="104" spans="1:60" ht="12.75">
      <c r="A104" s="59"/>
      <c r="B104" s="60"/>
      <c r="C104" s="59"/>
      <c r="D104" s="60"/>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row>
    <row r="105" spans="1:60" ht="12.75">
      <c r="A105" s="5"/>
      <c r="B105" s="5"/>
      <c r="C105" s="5"/>
      <c r="D105" s="5"/>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row>
    <row r="106" spans="1:60" ht="12.75">
      <c r="A106" s="5"/>
      <c r="B106" s="5"/>
      <c r="C106" s="5"/>
      <c r="D106" s="5"/>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row>
    <row r="107" spans="1:60" ht="12.75">
      <c r="A107" s="5"/>
      <c r="B107" s="5"/>
      <c r="C107" s="5"/>
      <c r="D107" s="5"/>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row>
    <row r="108" spans="1:60" ht="12.75">
      <c r="A108" s="5"/>
      <c r="B108" s="5"/>
      <c r="C108" s="5"/>
      <c r="D108" s="5"/>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row>
    <row r="109" spans="1:60" ht="12.75">
      <c r="A109" s="5"/>
      <c r="B109" s="5"/>
      <c r="C109" s="5"/>
      <c r="D109" s="5"/>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row>
    <row r="110" spans="1:60" ht="12.75">
      <c r="A110" s="5"/>
      <c r="B110" s="5"/>
      <c r="C110" s="5"/>
      <c r="D110" s="5"/>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row>
    <row r="111" spans="1:60" ht="12.75">
      <c r="A111" s="5"/>
      <c r="B111" s="5"/>
      <c r="C111" s="5"/>
      <c r="D111" s="5"/>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row>
    <row r="112" spans="1:60" ht="12.75">
      <c r="A112" s="5"/>
      <c r="B112" s="5"/>
      <c r="C112" s="5"/>
      <c r="D112" s="5"/>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row>
    <row r="113" spans="1:60" ht="12.75">
      <c r="A113" s="5"/>
      <c r="B113" s="5"/>
      <c r="C113" s="5"/>
      <c r="D113" s="5"/>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row>
    <row r="114" spans="1:60" ht="12.75">
      <c r="A114" s="5"/>
      <c r="B114" s="5"/>
      <c r="C114" s="5"/>
      <c r="D114" s="5"/>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row>
    <row r="115" spans="1:60" ht="12.75">
      <c r="A115" s="5"/>
      <c r="B115" s="5"/>
      <c r="C115" s="5"/>
      <c r="D115" s="5"/>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row>
    <row r="116" spans="1:60" ht="12.75">
      <c r="A116" s="5"/>
      <c r="B116" s="5"/>
      <c r="C116" s="5"/>
      <c r="D116" s="5"/>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row>
    <row r="117" spans="1:60" ht="12.75">
      <c r="A117" s="5"/>
      <c r="B117" s="5"/>
      <c r="C117" s="5"/>
      <c r="D117" s="5"/>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row>
    <row r="118" spans="1:60" ht="12.75">
      <c r="A118" s="5"/>
      <c r="B118" s="5"/>
      <c r="C118" s="5"/>
      <c r="D118" s="5"/>
    </row>
    <row r="119" spans="1:60">
      <c r="E119"/>
      <c r="F119"/>
    </row>
    <row r="120" spans="1:60">
      <c r="E120"/>
      <c r="F120"/>
    </row>
    <row r="121" spans="1:60">
      <c r="E121"/>
      <c r="F121"/>
    </row>
    <row r="122" spans="1:60">
      <c r="E122"/>
      <c r="F122"/>
    </row>
    <row r="123" spans="1:60">
      <c r="E123"/>
      <c r="F123"/>
    </row>
    <row r="124" spans="1:60">
      <c r="E124"/>
      <c r="F124"/>
    </row>
    <row r="125" spans="1:60">
      <c r="E125"/>
      <c r="F125"/>
    </row>
    <row r="126" spans="1:60">
      <c r="E126"/>
      <c r="F126"/>
    </row>
    <row r="127" spans="1:60">
      <c r="E127"/>
      <c r="F127"/>
    </row>
    <row r="128" spans="1:60">
      <c r="E128"/>
      <c r="F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sheetData>
  <mergeCells count="42">
    <mergeCell ref="A81:B81"/>
    <mergeCell ref="C81:D81"/>
    <mergeCell ref="A85:B85"/>
    <mergeCell ref="C85:D85"/>
    <mergeCell ref="A89:B89"/>
    <mergeCell ref="C89:D89"/>
    <mergeCell ref="A84:B84"/>
    <mergeCell ref="C84:D84"/>
    <mergeCell ref="A88:B88"/>
    <mergeCell ref="C88:D88"/>
    <mergeCell ref="A80:B80"/>
    <mergeCell ref="C80:D80"/>
    <mergeCell ref="A61:B61"/>
    <mergeCell ref="A64:B64"/>
    <mergeCell ref="C64:D64"/>
    <mergeCell ref="C44:D44"/>
    <mergeCell ref="C45:D45"/>
    <mergeCell ref="A44:B44"/>
    <mergeCell ref="A45:B45"/>
    <mergeCell ref="A65:B65"/>
    <mergeCell ref="C65:D65"/>
    <mergeCell ref="C61:D61"/>
    <mergeCell ref="C48:D48"/>
    <mergeCell ref="A49:B49"/>
    <mergeCell ref="C49:D49"/>
    <mergeCell ref="C60:D60"/>
    <mergeCell ref="A60:B60"/>
    <mergeCell ref="C56:D56"/>
    <mergeCell ref="C57:D57"/>
    <mergeCell ref="C52:D52"/>
    <mergeCell ref="C53:D53"/>
    <mergeCell ref="A1:B1"/>
    <mergeCell ref="C1:D1"/>
    <mergeCell ref="A3:B3"/>
    <mergeCell ref="C3:D3"/>
    <mergeCell ref="C4:D4"/>
    <mergeCell ref="A4:B4"/>
    <mergeCell ref="A52:B52"/>
    <mergeCell ref="A53:B53"/>
    <mergeCell ref="A48:B48"/>
    <mergeCell ref="A56:B56"/>
    <mergeCell ref="A57:B57"/>
  </mergeCells>
  <phoneticPr fontId="27" type="noConversion"/>
  <pageMargins left="0.23622047244094491" right="0.23622047244094491" top="0.78740157480314965" bottom="0.47244094488188981" header="0.31496062992125984" footer="0.31496062992125984"/>
  <pageSetup paperSize="9" scale="73" fitToWidth="2" fitToHeight="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BV_PP_3.1_3.2</vt:lpstr>
      <vt:lpstr>BV_PP_3.3</vt:lpstr>
      <vt:lpstr>BV_PP_3.1_3.2!Druckbereich</vt:lpstr>
      <vt:lpstr>BV_PP_3.3!Druckbereich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2019-07-25T07:14:02Z</cp:lastPrinted>
  <dcterms:created xsi:type="dcterms:W3CDTF">2012-01-24T12:55:29Z</dcterms:created>
  <dcterms:modified xsi:type="dcterms:W3CDTF">2025-10-15T12:25:19Z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2025-06-17T09:31:11Z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70a47165-7f44-4be5-b0c0-45218424b6d3</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