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mc:AlternateContent xmlns:mc="http://schemas.openxmlformats.org/markup-compatibility/2006">
    <mc:Choice Requires="x15">
      <x15ac:absPath xmlns:x15ac="http://schemas.microsoft.com/office/spreadsheetml/2010/11/ac" url="O:\MASS\01_admin\00_sekretariat\Sekretariat\SVS-WEB-Tabellen\SVS 2024 fertige Tabellen\grsv\"/>
    </mc:Choice>
  </mc:AlternateContent>
  <xr:revisionPtr revIDLastSave="0" documentId="13_ncr:1_{7B538A84-0BE0-4923-97A4-CBA00F48759E}" xr6:coauthVersionLast="47" xr6:coauthVersionMax="47" xr10:uidLastSave="{00000000-0000-0000-0000-000000000000}"/>
  <bookViews>
    <workbookView xWindow="-120" yWindow="-120" windowWidth="38640" windowHeight="21120" xr2:uid="{00000000-000D-0000-FFFF-FFFF00000000}"/>
  </bookViews>
  <sheets>
    <sheet name="GRSV_CGAS_2" sheetId="1" r:id="rId1"/>
    <sheet name="GRSV_CGAS_2_Zusatz" sheetId="2" r:id="rId2"/>
  </sheets>
  <externalReferences>
    <externalReference r:id="rId3"/>
    <externalReference r:id="rId4"/>
    <externalReference r:id="rId5"/>
  </externalReferences>
  <definedNames>
    <definedName name="_xlnm.Print_Area" localSheetId="0">GRSV_CGAS_2!$A$1:$P$35</definedName>
    <definedName name="_xlnm.Print_Area" localSheetId="1">GRSV_CGAS_2_Zusatz!$A$1:$P$35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2" i="2" l="1"/>
  <c r="P113" i="2"/>
  <c r="D112" i="2"/>
  <c r="E112" i="2"/>
  <c r="F112" i="2"/>
  <c r="G112" i="2"/>
  <c r="H112" i="2"/>
  <c r="I112" i="2"/>
  <c r="J112" i="2"/>
  <c r="K112" i="2"/>
  <c r="L112" i="2"/>
  <c r="M112" i="2"/>
  <c r="N112" i="2"/>
  <c r="O112" i="2"/>
  <c r="D113" i="2"/>
  <c r="E113" i="2"/>
  <c r="F113" i="2"/>
  <c r="G113" i="2"/>
  <c r="H113" i="2"/>
  <c r="I113" i="2"/>
  <c r="J113" i="2"/>
  <c r="K113" i="2"/>
  <c r="L113" i="2"/>
  <c r="M113" i="2"/>
  <c r="N113" i="2"/>
  <c r="O113" i="2"/>
  <c r="C113" i="2"/>
  <c r="C112" i="2"/>
  <c r="A1" i="1" l="1"/>
  <c r="B1" i="1"/>
  <c r="A1" i="2" l="1"/>
  <c r="B1" i="2"/>
  <c r="K7" i="1"/>
  <c r="C19" i="1" l="1"/>
  <c r="C7" i="1" l="1"/>
  <c r="C9" i="1"/>
  <c r="C6" i="1"/>
  <c r="C8" i="1"/>
  <c r="C11" i="1"/>
  <c r="C15" i="1"/>
  <c r="C12" i="1"/>
  <c r="C16" i="1"/>
  <c r="C18" i="1"/>
  <c r="C5" i="1"/>
  <c r="C17" i="1"/>
  <c r="C13" i="1"/>
  <c r="C14" i="1" l="1"/>
  <c r="C10" i="1"/>
  <c r="C55" i="1" l="1"/>
  <c r="C56" i="1"/>
  <c r="I19" i="1" l="1"/>
  <c r="I7" i="1"/>
  <c r="H19" i="1"/>
  <c r="H7" i="1"/>
  <c r="I6" i="1" l="1"/>
  <c r="I14" i="1"/>
  <c r="I11" i="1"/>
  <c r="H6" i="1"/>
  <c r="H11" i="1"/>
  <c r="I8" i="1"/>
  <c r="I12" i="1"/>
  <c r="I16" i="1"/>
  <c r="H12" i="1"/>
  <c r="H16" i="1"/>
  <c r="I9" i="1"/>
  <c r="I13" i="1"/>
  <c r="I17" i="1"/>
  <c r="I5" i="1"/>
  <c r="H8" i="1"/>
  <c r="H13" i="1"/>
  <c r="H17" i="1"/>
  <c r="I15" i="1"/>
  <c r="I18" i="1"/>
  <c r="H5" i="1"/>
  <c r="H9" i="1"/>
  <c r="H15" i="1"/>
  <c r="H18" i="1"/>
  <c r="I56" i="1" l="1"/>
  <c r="H14" i="1"/>
  <c r="H56" i="1" l="1"/>
  <c r="L19" i="1" l="1"/>
  <c r="F11" i="1" l="1"/>
  <c r="F6" i="1"/>
  <c r="D7" i="1"/>
  <c r="F7" i="1"/>
  <c r="J7" i="1"/>
  <c r="O7" i="1"/>
  <c r="O19" i="1"/>
  <c r="K19" i="1"/>
  <c r="J19" i="1"/>
  <c r="F19" i="1"/>
  <c r="D19" i="1"/>
  <c r="N7" i="1"/>
  <c r="N19" i="1"/>
  <c r="L7" i="1"/>
  <c r="L11" i="1" l="1"/>
  <c r="O9" i="1"/>
  <c r="N9" i="1"/>
  <c r="J6" i="1"/>
  <c r="D11" i="1"/>
  <c r="D15" i="1"/>
  <c r="L13" i="1"/>
  <c r="L9" i="1"/>
  <c r="E8" i="1"/>
  <c r="K9" i="1"/>
  <c r="D13" i="1"/>
  <c r="O17" i="1"/>
  <c r="N16" i="1"/>
  <c r="N15" i="1"/>
  <c r="L18" i="1"/>
  <c r="D9" i="1"/>
  <c r="D6" i="1"/>
  <c r="N17" i="1"/>
  <c r="M16" i="1"/>
  <c r="K13" i="1"/>
  <c r="O16" i="1"/>
  <c r="L5" i="1"/>
  <c r="L8" i="1"/>
  <c r="E16" i="1"/>
  <c r="O18" i="1"/>
  <c r="O8" i="1"/>
  <c r="O5" i="1"/>
  <c r="O12" i="1"/>
  <c r="L17" i="1"/>
  <c r="L16" i="1"/>
  <c r="L6" i="1"/>
  <c r="K6" i="1"/>
  <c r="K8" i="1"/>
  <c r="N18" i="1"/>
  <c r="N8" i="1"/>
  <c r="N5" i="1"/>
  <c r="N12" i="1"/>
  <c r="K17" i="1"/>
  <c r="J16" i="1"/>
  <c r="L15" i="1"/>
  <c r="N14" i="1"/>
  <c r="N13" i="1"/>
  <c r="N11" i="1"/>
  <c r="K18" i="1"/>
  <c r="D8" i="1"/>
  <c r="D5" i="1"/>
  <c r="D12" i="1"/>
  <c r="E17" i="1"/>
  <c r="D16" i="1"/>
  <c r="L12" i="1"/>
  <c r="N6" i="1"/>
  <c r="K16" i="1"/>
  <c r="D18" i="1"/>
  <c r="O6" i="1"/>
  <c r="O13" i="1"/>
  <c r="O11" i="1"/>
  <c r="D17" i="1"/>
  <c r="O15" i="1"/>
  <c r="G6" i="1"/>
  <c r="G7" i="1"/>
  <c r="G19" i="1"/>
  <c r="G11" i="1"/>
  <c r="F9" i="1"/>
  <c r="F16" i="1"/>
  <c r="F12" i="1"/>
  <c r="F17" i="1"/>
  <c r="F15" i="1"/>
  <c r="F8" i="1"/>
  <c r="F5" i="1"/>
  <c r="F13" i="1"/>
  <c r="F18" i="1"/>
  <c r="I10" i="1" l="1"/>
  <c r="O10" i="1"/>
  <c r="N56" i="1"/>
  <c r="O14" i="1"/>
  <c r="L10" i="1"/>
  <c r="N10" i="1"/>
  <c r="D14" i="1"/>
  <c r="D10" i="1"/>
  <c r="D55" i="1" s="1"/>
  <c r="L14" i="1"/>
  <c r="H10" i="1"/>
  <c r="G17" i="1"/>
  <c r="G8" i="1"/>
  <c r="G18" i="1"/>
  <c r="G13" i="1"/>
  <c r="G5" i="1"/>
  <c r="G15" i="1"/>
  <c r="G12" i="1"/>
  <c r="G9" i="1"/>
  <c r="G16" i="1"/>
  <c r="F10" i="1"/>
  <c r="F14" i="1"/>
  <c r="D56" i="1" l="1"/>
  <c r="O56" i="1"/>
  <c r="P16" i="1"/>
  <c r="L56" i="1"/>
  <c r="N55" i="1"/>
  <c r="L55" i="1"/>
  <c r="O55" i="1"/>
  <c r="H55" i="1"/>
  <c r="I55" i="1"/>
  <c r="F55" i="1"/>
  <c r="F56" i="1"/>
  <c r="G14" i="1"/>
  <c r="G10" i="1"/>
  <c r="G55" i="1" l="1"/>
  <c r="G56" i="1"/>
  <c r="M7" i="1" l="1"/>
  <c r="M8" i="1" l="1"/>
  <c r="M18" i="1"/>
  <c r="M9" i="1"/>
  <c r="M13" i="1" l="1"/>
  <c r="M5" i="1"/>
  <c r="M12" i="1"/>
  <c r="M11" i="1"/>
  <c r="M19" i="1"/>
  <c r="M6" i="1" l="1"/>
  <c r="M14" i="1"/>
  <c r="M56" i="1" l="1"/>
  <c r="M10" i="1"/>
  <c r="M55" i="1" l="1"/>
  <c r="M15" i="1"/>
  <c r="M17" i="1" l="1"/>
  <c r="K12" i="1" l="1"/>
  <c r="K5" i="1"/>
  <c r="K10" i="1" l="1"/>
  <c r="K11" i="1"/>
  <c r="K55" i="1" l="1"/>
  <c r="K14" i="1"/>
  <c r="K56" i="1" l="1"/>
  <c r="K15" i="1"/>
  <c r="J12" i="1" l="1"/>
  <c r="J8" i="1" l="1"/>
  <c r="J9" i="1"/>
  <c r="J5" i="1"/>
  <c r="J10" i="1" l="1"/>
  <c r="J13" i="1"/>
  <c r="P8" i="1"/>
  <c r="J18" i="1" l="1"/>
  <c r="J11" i="1"/>
  <c r="J55" i="1"/>
  <c r="J14" i="1" l="1"/>
  <c r="J15" i="1"/>
  <c r="J56" i="1" l="1"/>
  <c r="J17" i="1" l="1"/>
  <c r="P17" i="1" l="1"/>
  <c r="E7" i="1" l="1"/>
  <c r="E9" i="1" l="1"/>
  <c r="E5" i="1"/>
  <c r="E13" i="1"/>
  <c r="E12" i="1"/>
  <c r="P7" i="1"/>
  <c r="P9" i="1" l="1"/>
  <c r="E6" i="1"/>
  <c r="P12" i="1"/>
  <c r="P13" i="1"/>
  <c r="P5" i="1"/>
  <c r="E19" i="1"/>
  <c r="E11" i="1" l="1"/>
  <c r="E10" i="1"/>
  <c r="P6" i="1"/>
  <c r="E55" i="1" l="1"/>
  <c r="P11" i="1"/>
  <c r="E14" i="1"/>
  <c r="P10" i="1"/>
  <c r="P55" i="1" s="1"/>
  <c r="P14" i="1" l="1"/>
  <c r="E56" i="1"/>
  <c r="P19" i="1"/>
  <c r="P56" i="1" l="1"/>
  <c r="E18" i="1" l="1"/>
  <c r="P18" i="1" l="1"/>
  <c r="E15" i="1" l="1"/>
  <c r="P15" i="1" l="1"/>
  <c r="O8" i="2" l="1"/>
  <c r="O12" i="2"/>
  <c r="O16" i="2"/>
  <c r="N16" i="2"/>
  <c r="N12" i="2"/>
  <c r="N8" i="2"/>
  <c r="K7" i="2"/>
  <c r="C6" i="2" l="1"/>
  <c r="D11" i="2"/>
  <c r="L5" i="2"/>
  <c r="L8" i="2"/>
  <c r="C8" i="2"/>
  <c r="D6" i="2"/>
  <c r="I16" i="2"/>
  <c r="I11" i="2"/>
  <c r="I12" i="2"/>
  <c r="I14" i="2"/>
  <c r="L9" i="2"/>
  <c r="N11" i="2"/>
  <c r="D15" i="2"/>
  <c r="E16" i="2"/>
  <c r="H7" i="2"/>
  <c r="N17" i="2"/>
  <c r="K8" i="2"/>
  <c r="O5" i="2"/>
  <c r="L16" i="2"/>
  <c r="L13" i="2"/>
  <c r="L18" i="2"/>
  <c r="K13" i="2"/>
  <c r="D9" i="2"/>
  <c r="L17" i="2"/>
  <c r="C15" i="2"/>
  <c r="C12" i="2"/>
  <c r="N7" i="2"/>
  <c r="C16" i="2"/>
  <c r="C9" i="2"/>
  <c r="N9" i="2"/>
  <c r="C11" i="2"/>
  <c r="O18" i="2"/>
  <c r="L15" i="2"/>
  <c r="L11" i="2"/>
  <c r="L6" i="2"/>
  <c r="L7" i="2"/>
  <c r="C5" i="2"/>
  <c r="N6" i="2"/>
  <c r="K16" i="2"/>
  <c r="E8" i="2"/>
  <c r="C13" i="2"/>
  <c r="F7" i="2"/>
  <c r="L12" i="2"/>
  <c r="N14" i="2"/>
  <c r="C7" i="2"/>
  <c r="O7" i="2"/>
  <c r="K9" i="2"/>
  <c r="F6" i="2"/>
  <c r="D13" i="2"/>
  <c r="O17" i="2"/>
  <c r="I13" i="2"/>
  <c r="M8" i="2"/>
  <c r="I18" i="2"/>
  <c r="H9" i="2"/>
  <c r="D7" i="2"/>
  <c r="N18" i="2"/>
  <c r="N5" i="2"/>
  <c r="K17" i="2"/>
  <c r="M16" i="2"/>
  <c r="I17" i="2"/>
  <c r="I9" i="2"/>
  <c r="H6" i="2"/>
  <c r="K18" i="2"/>
  <c r="D8" i="2"/>
  <c r="D5" i="2"/>
  <c r="D12" i="2"/>
  <c r="E17" i="2"/>
  <c r="D16" i="2"/>
  <c r="I15" i="2"/>
  <c r="I8" i="2"/>
  <c r="C18" i="2"/>
  <c r="D18" i="2"/>
  <c r="O6" i="2"/>
  <c r="O13" i="2"/>
  <c r="O11" i="2"/>
  <c r="D17" i="2"/>
  <c r="O15" i="2"/>
  <c r="I6" i="2"/>
  <c r="I7" i="2"/>
  <c r="O9" i="2"/>
  <c r="K6" i="2"/>
  <c r="N13" i="2"/>
  <c r="F11" i="2"/>
  <c r="C17" i="2"/>
  <c r="N15" i="2"/>
  <c r="I5" i="2"/>
  <c r="O14" i="2" l="1"/>
  <c r="D10" i="2"/>
  <c r="F17" i="2"/>
  <c r="F8" i="2"/>
  <c r="F18" i="2"/>
  <c r="L10" i="2"/>
  <c r="H16" i="2"/>
  <c r="F13" i="2"/>
  <c r="D14" i="2"/>
  <c r="L14" i="2"/>
  <c r="F5" i="2"/>
  <c r="N10" i="2"/>
  <c r="C10" i="2"/>
  <c r="C14" i="2"/>
  <c r="F15" i="2"/>
  <c r="F12" i="2"/>
  <c r="O10" i="2"/>
  <c r="I10" i="2"/>
  <c r="F9" i="2"/>
  <c r="G11" i="2"/>
  <c r="G7" i="2"/>
  <c r="F16" i="2"/>
  <c r="G6" i="2"/>
  <c r="G9" i="2" l="1"/>
  <c r="F14" i="2"/>
  <c r="G12" i="2"/>
  <c r="G15" i="2"/>
  <c r="G5" i="2"/>
  <c r="F10" i="2"/>
  <c r="G18" i="2"/>
  <c r="H18" i="2"/>
  <c r="G16" i="2"/>
  <c r="G13" i="2"/>
  <c r="G8" i="2"/>
  <c r="G17" i="2"/>
  <c r="G14" i="2" l="1"/>
  <c r="G10" i="2"/>
  <c r="H11" i="2"/>
  <c r="H12" i="2" l="1"/>
  <c r="H5" i="2"/>
  <c r="H8" i="2" l="1"/>
  <c r="H10" i="2" l="1"/>
  <c r="H13" i="2" l="1"/>
  <c r="H17" i="2"/>
  <c r="H14" i="2" l="1"/>
  <c r="H15" i="2" l="1"/>
  <c r="M18" i="2" l="1"/>
  <c r="M13" i="2" l="1"/>
  <c r="M5" i="2"/>
  <c r="M12" i="2" l="1"/>
  <c r="M9" i="2" l="1"/>
  <c r="M6" i="2"/>
  <c r="M7" i="2"/>
  <c r="M10" i="2" l="1"/>
  <c r="M11" i="2"/>
  <c r="M14" i="2" l="1"/>
  <c r="M15" i="2" l="1"/>
  <c r="M17" i="2" l="1"/>
  <c r="K12" i="2" l="1"/>
  <c r="K5" i="2"/>
  <c r="K11" i="2" l="1"/>
  <c r="K10" i="2"/>
  <c r="K14" i="2" l="1"/>
  <c r="K15" i="2" l="1"/>
  <c r="E5" i="2" l="1"/>
  <c r="E13" i="2"/>
  <c r="E6" i="2" l="1"/>
  <c r="E12" i="2"/>
  <c r="E9" i="2"/>
  <c r="E7" i="2"/>
  <c r="E11" i="2" l="1"/>
  <c r="E10" i="2"/>
  <c r="E14" i="2" l="1"/>
  <c r="E18" i="2" l="1"/>
  <c r="E15" i="2" l="1"/>
  <c r="J7" i="2" l="1"/>
  <c r="J16" i="2"/>
  <c r="J6" i="2"/>
  <c r="P16" i="2" l="1"/>
  <c r="J12" i="2" l="1"/>
  <c r="J8" i="2" l="1"/>
  <c r="J9" i="2"/>
  <c r="P8" i="2" l="1"/>
  <c r="J13" i="2" l="1"/>
  <c r="J5" i="2"/>
  <c r="P12" i="2"/>
  <c r="J11" i="2"/>
  <c r="J10" i="2" l="1"/>
  <c r="J18" i="2"/>
  <c r="J15" i="2"/>
  <c r="J14" i="2" l="1"/>
  <c r="J17" i="2" l="1"/>
  <c r="P17" i="2"/>
  <c r="P13" i="2" l="1"/>
  <c r="P5" i="2"/>
  <c r="P9" i="2" l="1"/>
  <c r="P7" i="2"/>
  <c r="P6" i="2"/>
  <c r="P10" i="2" l="1"/>
  <c r="P11" i="2"/>
  <c r="P14" i="2" l="1"/>
  <c r="P18" i="2" l="1"/>
  <c r="P15" i="2" l="1"/>
</calcChain>
</file>

<file path=xl/sharedStrings.xml><?xml version="1.0" encoding="utf-8"?>
<sst xmlns="http://schemas.openxmlformats.org/spreadsheetml/2006/main" count="154" uniqueCount="88">
  <si>
    <t>AHV</t>
  </si>
  <si>
    <t>EL zur AHV</t>
  </si>
  <si>
    <t>IV</t>
  </si>
  <si>
    <t>EL zur IV</t>
  </si>
  <si>
    <t>EO</t>
  </si>
  <si>
    <t>Verwaltungs- und Durchführungskosten</t>
  </si>
  <si>
    <t>AVS</t>
  </si>
  <si>
    <t>PC à l'AVS</t>
  </si>
  <si>
    <t>AI</t>
  </si>
  <si>
    <t>PC à l'AI</t>
  </si>
  <si>
    <t>APG</t>
  </si>
  <si>
    <t>Frais d’administration et de gestion</t>
  </si>
  <si>
    <t>Recettes</t>
  </si>
  <si>
    <t>Einnahmen</t>
  </si>
  <si>
    <t>Dépenses</t>
  </si>
  <si>
    <t>Ausgaben</t>
  </si>
  <si>
    <t>Recettes / Einnahmen</t>
  </si>
  <si>
    <t>Dépenses / Ausgaben</t>
  </si>
  <si>
    <t>AVS / AHV</t>
  </si>
  <si>
    <t>PC à l'AVS / EL zur AHV</t>
  </si>
  <si>
    <t>AI / IV</t>
  </si>
  <si>
    <t>PC à l'AI / EL zur IV</t>
  </si>
  <si>
    <t>PP</t>
  </si>
  <si>
    <t>BV</t>
  </si>
  <si>
    <t>PP / BV</t>
  </si>
  <si>
    <t>KV</t>
  </si>
  <si>
    <t>AA</t>
  </si>
  <si>
    <t>UV</t>
  </si>
  <si>
    <t>AA / UV</t>
  </si>
  <si>
    <t>APG / EO</t>
  </si>
  <si>
    <t>AC</t>
  </si>
  <si>
    <t>ALV</t>
  </si>
  <si>
    <t>AC / ALV</t>
  </si>
  <si>
    <t>AF</t>
  </si>
  <si>
    <t>FZ</t>
  </si>
  <si>
    <t>AF / FZ</t>
  </si>
  <si>
    <t>Total</t>
  </si>
  <si>
    <t>Beiträge öffentliche Hand</t>
  </si>
  <si>
    <t xml:space="preserve">  davon Bund</t>
  </si>
  <si>
    <t>Übrige Einnahmen</t>
  </si>
  <si>
    <t xml:space="preserve">  dont fédérales</t>
  </si>
  <si>
    <t>Autres recettes</t>
  </si>
  <si>
    <t>Prestations sociales</t>
  </si>
  <si>
    <t>Autres dépenses</t>
  </si>
  <si>
    <t>Übrige Ausgaben</t>
  </si>
  <si>
    <t>Sozialleistungen</t>
  </si>
  <si>
    <t>Total AS / SV Total</t>
  </si>
  <si>
    <t>Autres variations du capital</t>
  </si>
  <si>
    <t>Andere Veränderungen des Kapitals</t>
  </si>
  <si>
    <t>Contributions des pouvoirs publics</t>
  </si>
  <si>
    <t>Contributions des pouvoirs publics en % des dépenses</t>
  </si>
  <si>
    <t>Variations de valeur du capital</t>
  </si>
  <si>
    <t>Kapitalwertänderungen</t>
  </si>
  <si>
    <t>Capital</t>
  </si>
  <si>
    <t>Kapital</t>
  </si>
  <si>
    <t>Ergebnis</t>
  </si>
  <si>
    <t>Résultat</t>
  </si>
  <si>
    <t>AMal</t>
  </si>
  <si>
    <t>Beiträge öffentliche Hand in % der Ausgaben</t>
  </si>
  <si>
    <t>AMal / KV</t>
  </si>
  <si>
    <t>Cotisations assurés et employeurs</t>
  </si>
  <si>
    <t>Kapitalertrag</t>
  </si>
  <si>
    <t>Produit du capital</t>
  </si>
  <si>
    <t>CEE</t>
  </si>
  <si>
    <t>ÜL</t>
  </si>
  <si>
    <t>Ptra</t>
  </si>
  <si>
    <t>CPG</t>
  </si>
  <si>
    <t xml:space="preserve"> CPG / CEE</t>
  </si>
  <si>
    <t>PC</t>
  </si>
  <si>
    <t>EL</t>
  </si>
  <si>
    <t>EL / PC</t>
  </si>
  <si>
    <t>Ptra / ÜL</t>
  </si>
  <si>
    <t>Ausgabenänderung</t>
  </si>
  <si>
    <t>Variation des dépenses</t>
  </si>
  <si>
    <t>Einnahmenänderung</t>
  </si>
  <si>
    <t>Variation des recettes</t>
  </si>
  <si>
    <t>CPG / CEE</t>
  </si>
  <si>
    <t>PC / EL</t>
  </si>
  <si>
    <t>Produit du CBpital</t>
  </si>
  <si>
    <t>Variations de valeur du CBpital</t>
  </si>
  <si>
    <t>Autres variations du CBpital</t>
  </si>
  <si>
    <t>Beiträge Versicherte und Arbeitgebende</t>
  </si>
  <si>
    <t>In Millionen Franken</t>
  </si>
  <si>
    <t>En millions de francs</t>
  </si>
  <si>
    <t>FamZ</t>
  </si>
  <si>
    <t>Afam</t>
  </si>
  <si>
    <t>GRSV 2.2
Einnahmen und Ausgaben 2022, in Mrd. Franken</t>
  </si>
  <si>
    <t>CGAS 2.2
Recettes et dépenses 2022, en milliards de francs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</si>
</sst>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CHF&quot;\ * #,##0.00_ ;_ &quot;CHF&quot;\ * \-#,##0.00_ ;_ &quot;CHF&quot;\ * &quot;-&quot;??_ ;_ @_ "/>
    <numFmt numFmtId="164" formatCode="0.0%"/>
    <numFmt numFmtId="165" formatCode="&quot;Ms&quot;\ d\/mm\/yy"/>
    <numFmt numFmtId="166" formatCode="#,##0;@"/>
    <numFmt numFmtId="167" formatCode="#,##0."/>
    <numFmt numFmtId="168" formatCode="&quot;£&quot;#,##0;[Red]\-&quot;£&quot;#,##0"/>
    <numFmt numFmtId="169" formatCode="&quot;£&quot;#,##0.00;[Red]\-&quot;£&quot;#,##0.00"/>
    <numFmt numFmtId="170" formatCode="&quot;$&quot;#."/>
    <numFmt numFmtId="171" formatCode="#.00"/>
    <numFmt numFmtId="172" formatCode="General_)"/>
    <numFmt numFmtId="173" formatCode="#,##0.0000"/>
    <numFmt numFmtId="174" formatCode="0.000000"/>
  </numFmts>
  <fonts count="16">
    <font>
      <sz val="10"/>
      <name val="Geneva"/>
    </font>
    <font>
      <sz val="10"/>
      <name val="Geneva"/>
    </font>
    <font>
      <b/>
      <sz val="10"/>
      <name val="Arial"/>
      <family val="2"/>
    </font>
    <font>
      <sz val="10"/>
      <name val="Arial"/>
      <family val="2"/>
    </font>
    <font>
      <vertAlign val="superscript"/>
      <sz val="10"/>
      <name val="Arial"/>
      <family val="2"/>
    </font>
    <font>
      <i/>
      <sz val="10"/>
      <name val="Arial"/>
      <family val="2"/>
    </font>
    <font>
      <b/>
      <sz val="14"/>
      <name val="Arial"/>
      <family val="2"/>
    </font>
    <font>
      <sz val="10"/>
      <name val="Arial"/>
      <family val="2"/>
    </font>
    <font>
      <sz val="1"/>
      <color indexed="8"/>
      <name val="Courier"/>
      <family val="3"/>
    </font>
    <font>
      <sz val="10"/>
      <name val="MS Sans Serif"/>
      <family val="2"/>
    </font>
    <font>
      <sz val="12"/>
      <name val="Courier"/>
      <family val="3"/>
    </font>
    <font>
      <b/>
      <sz val="10"/>
      <color indexed="8"/>
      <name val="Times New Roman"/>
      <family val="1"/>
    </font>
    <font>
      <sz val="10"/>
      <name val="Times New Roman"/>
      <family val="1"/>
    </font>
    <font>
      <b/>
      <i/>
      <sz val="10"/>
      <name val="Arial"/>
      <family val="2"/>
    </font>
    <font>
      <sz val="8"/>
      <name val="Arial"/>
      <family val="2"/>
    </font>
    <font>
      <i/>
      <sz val="10"/>
      <name val="Geneva"/>
    </font>
  </fonts>
  <fills count="2">
    <fill>
      <patternFill patternType="none"/>
    </fill>
    <fill>
      <patternFill patternType="gray125"/>
    </fill>
  </fills>
  <borders count="1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right/>
      <top style="double">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1">
    <xf numFmtId="0" fontId="0" fillId="0" borderId="0"/>
    <xf numFmtId="0" fontId="1" fillId="0" borderId="0"/>
    <xf numFmtId="0" fontId="1" fillId="0" borderId="0"/>
    <xf numFmtId="0" fontId="1" fillId="0" borderId="0"/>
    <xf numFmtId="0" fontId="1" fillId="0" borderId="0"/>
    <xf numFmtId="0" fontId="7" fillId="0" borderId="0"/>
    <xf numFmtId="0" fontId="3" fillId="0" borderId="0"/>
    <xf numFmtId="167" fontId="8" fillId="0" borderId="0">
      <protection locked="0"/>
    </xf>
    <xf numFmtId="168" fontId="9" fillId="0" borderId="0" applyFont="0" applyFill="0" applyBorder="0" applyAlignment="0" applyProtection="0"/>
    <xf numFmtId="169" fontId="9" fillId="0" borderId="0" applyFont="0" applyFill="0" applyBorder="0" applyAlignment="0" applyProtection="0"/>
    <xf numFmtId="170" fontId="8" fillId="0" borderId="0">
      <protection locked="0"/>
    </xf>
    <xf numFmtId="0" fontId="8" fillId="0" borderId="0">
      <protection locked="0"/>
    </xf>
    <xf numFmtId="171" fontId="8" fillId="0" borderId="0">
      <protection locked="0"/>
    </xf>
    <xf numFmtId="0" fontId="8" fillId="0" borderId="0">
      <protection locked="0"/>
    </xf>
    <xf numFmtId="0" fontId="8" fillId="0" borderId="0">
      <protection locked="0"/>
    </xf>
    <xf numFmtId="172" fontId="10" fillId="0" borderId="0"/>
    <xf numFmtId="172" fontId="11" fillId="0" borderId="0"/>
    <xf numFmtId="172" fontId="12" fillId="0" borderId="0" applyNumberFormat="0" applyBorder="0" applyAlignment="0"/>
    <xf numFmtId="172" fontId="12" fillId="0" borderId="0" applyNumberFormat="0" applyBorder="0" applyAlignment="0"/>
    <xf numFmtId="0" fontId="8" fillId="0" borderId="13">
      <protection locked="0"/>
    </xf>
    <xf numFmtId="9" fontId="1" fillId="0" borderId="0" applyFont="0" applyFill="0" applyBorder="0" applyAlignment="0" applyProtection="0"/>
  </cellStyleXfs>
  <cellXfs count="103">
    <xf numFmtId="0" fontId="0" fillId="0" borderId="0" xfId="0"/>
    <xf numFmtId="0" fontId="3" fillId="0" borderId="0" xfId="0" applyFont="1" applyFill="1" applyBorder="1"/>
    <xf numFmtId="0" fontId="3" fillId="0" borderId="0" xfId="0" applyFont="1" applyFill="1" applyBorder="1" applyAlignment="1"/>
    <xf numFmtId="0" fontId="4" fillId="0" borderId="0" xfId="0" applyFont="1" applyFill="1"/>
    <xf numFmtId="0" fontId="3" fillId="0" borderId="0" xfId="2" applyFont="1" applyFill="1" applyBorder="1"/>
    <xf numFmtId="3" fontId="3" fillId="0" borderId="0" xfId="0" applyNumberFormat="1" applyFont="1" applyFill="1"/>
    <xf numFmtId="3" fontId="3" fillId="0" borderId="0" xfId="0" applyNumberFormat="1" applyFont="1" applyFill="1" applyAlignment="1">
      <alignment horizontal="left"/>
    </xf>
    <xf numFmtId="0" fontId="3" fillId="0" borderId="0" xfId="0" applyFont="1" applyFill="1" applyAlignment="1">
      <alignment horizontal="right"/>
    </xf>
    <xf numFmtId="0" fontId="3" fillId="0" borderId="0" xfId="0" applyFont="1" applyFill="1" applyAlignment="1"/>
    <xf numFmtId="0" fontId="3" fillId="0" borderId="0" xfId="0" applyFont="1" applyFill="1"/>
    <xf numFmtId="0" fontId="3" fillId="0" borderId="0" xfId="0" applyFont="1" applyFill="1" applyAlignment="1">
      <alignment vertical="center"/>
    </xf>
    <xf numFmtId="0" fontId="3" fillId="0" borderId="0" xfId="0" applyFont="1" applyFill="1" applyAlignment="1">
      <alignment vertical="top"/>
    </xf>
    <xf numFmtId="0" fontId="3" fillId="0" borderId="0" xfId="3" applyFont="1" applyFill="1" applyBorder="1"/>
    <xf numFmtId="49" fontId="3" fillId="0" borderId="4" xfId="0" applyNumberFormat="1" applyFont="1" applyFill="1" applyBorder="1" applyAlignment="1">
      <alignment horizontal="left"/>
    </xf>
    <xf numFmtId="49" fontId="6" fillId="0" borderId="0" xfId="0" applyNumberFormat="1" applyFont="1" applyFill="1" applyBorder="1" applyAlignment="1">
      <alignment horizontal="left" vertical="top" wrapText="1"/>
    </xf>
    <xf numFmtId="49" fontId="2" fillId="0" borderId="5" xfId="0" applyNumberFormat="1" applyFont="1" applyFill="1" applyBorder="1" applyAlignment="1">
      <alignment horizontal="left" vertical="top"/>
    </xf>
    <xf numFmtId="49" fontId="3" fillId="0" borderId="0" xfId="0" applyNumberFormat="1" applyFont="1" applyFill="1"/>
    <xf numFmtId="49" fontId="3" fillId="0" borderId="0" xfId="0" applyNumberFormat="1" applyFont="1" applyFill="1" applyBorder="1"/>
    <xf numFmtId="0" fontId="3" fillId="0" borderId="0" xfId="0" applyFont="1" applyFill="1" applyBorder="1" applyAlignment="1">
      <alignment horizontal="right"/>
    </xf>
    <xf numFmtId="49" fontId="2" fillId="0" borderId="6" xfId="0" applyNumberFormat="1" applyFont="1" applyFill="1" applyBorder="1" applyAlignment="1">
      <alignment horizontal="left" vertical="top"/>
    </xf>
    <xf numFmtId="49" fontId="3" fillId="0" borderId="5" xfId="0" applyNumberFormat="1" applyFont="1" applyFill="1" applyBorder="1" applyAlignment="1">
      <alignment horizontal="left" vertical="top"/>
    </xf>
    <xf numFmtId="49" fontId="3" fillId="0" borderId="5" xfId="0" applyNumberFormat="1" applyFont="1" applyFill="1" applyBorder="1" applyAlignment="1">
      <alignment horizontal="left" vertical="top" wrapText="1"/>
    </xf>
    <xf numFmtId="0" fontId="3" fillId="0" borderId="7" xfId="0" applyFont="1" applyFill="1" applyBorder="1"/>
    <xf numFmtId="49" fontId="3" fillId="0" borderId="1" xfId="0" applyNumberFormat="1" applyFont="1" applyFill="1" applyBorder="1" applyAlignment="1">
      <alignment horizontal="left"/>
    </xf>
    <xf numFmtId="0" fontId="3" fillId="0" borderId="2" xfId="0" applyFont="1" applyFill="1" applyBorder="1"/>
    <xf numFmtId="49" fontId="2" fillId="0" borderId="6" xfId="0" applyNumberFormat="1" applyFont="1" applyFill="1" applyBorder="1" applyAlignment="1">
      <alignment horizontal="left" vertical="top" wrapText="1"/>
    </xf>
    <xf numFmtId="0" fontId="5" fillId="0" borderId="0" xfId="0" applyFont="1" applyFill="1"/>
    <xf numFmtId="0" fontId="5" fillId="0" borderId="0" xfId="0" applyFont="1" applyFill="1" applyAlignment="1"/>
    <xf numFmtId="3" fontId="3" fillId="0" borderId="0" xfId="2" applyNumberFormat="1" applyFont="1" applyFill="1" applyBorder="1"/>
    <xf numFmtId="3" fontId="2" fillId="0" borderId="0" xfId="0" applyNumberFormat="1" applyFont="1" applyFill="1" applyAlignment="1">
      <alignment horizontal="right"/>
    </xf>
    <xf numFmtId="0" fontId="0" fillId="0" borderId="0" xfId="0" applyFont="1" applyFill="1" applyAlignment="1">
      <alignment vertical="top"/>
    </xf>
    <xf numFmtId="0" fontId="0" fillId="0" borderId="0" xfId="0" applyFont="1" applyFill="1"/>
    <xf numFmtId="173" fontId="3" fillId="0" borderId="3" xfId="0" applyNumberFormat="1" applyFont="1" applyFill="1" applyBorder="1" applyAlignment="1">
      <alignment horizontal="right"/>
    </xf>
    <xf numFmtId="173" fontId="3" fillId="0" borderId="1" xfId="0" applyNumberFormat="1" applyFont="1" applyFill="1" applyBorder="1" applyAlignment="1">
      <alignment horizontal="right"/>
    </xf>
    <xf numFmtId="173" fontId="3" fillId="0" borderId="8" xfId="0" applyNumberFormat="1" applyFont="1" applyFill="1" applyBorder="1" applyAlignment="1">
      <alignment horizontal="right"/>
    </xf>
    <xf numFmtId="173" fontId="3" fillId="0" borderId="4" xfId="0" applyNumberFormat="1" applyFont="1" applyFill="1" applyBorder="1" applyAlignment="1">
      <alignment horizontal="right"/>
    </xf>
    <xf numFmtId="49" fontId="2" fillId="0" borderId="5" xfId="0" applyNumberFormat="1" applyFont="1" applyFill="1" applyBorder="1" applyAlignment="1">
      <alignment horizontal="left" vertical="top" wrapText="1"/>
    </xf>
    <xf numFmtId="49" fontId="3" fillId="0" borderId="6" xfId="0" applyNumberFormat="1" applyFont="1" applyFill="1" applyBorder="1" applyAlignment="1">
      <alignment horizontal="left"/>
    </xf>
    <xf numFmtId="49" fontId="3" fillId="0" borderId="9" xfId="0" applyNumberFormat="1" applyFont="1" applyFill="1" applyBorder="1" applyAlignment="1">
      <alignment horizontal="left"/>
    </xf>
    <xf numFmtId="49" fontId="3" fillId="0" borderId="9" xfId="1" applyNumberFormat="1" applyFont="1" applyFill="1" applyBorder="1" applyAlignment="1">
      <alignment horizontal="left"/>
    </xf>
    <xf numFmtId="49" fontId="5" fillId="0" borderId="9" xfId="0" applyNumberFormat="1" applyFont="1" applyFill="1" applyBorder="1" applyAlignment="1">
      <alignment horizontal="left"/>
    </xf>
    <xf numFmtId="49" fontId="5" fillId="0" borderId="9" xfId="1" applyNumberFormat="1" applyFont="1" applyFill="1" applyBorder="1" applyAlignment="1">
      <alignment horizontal="left"/>
    </xf>
    <xf numFmtId="164" fontId="3" fillId="0" borderId="9" xfId="20" applyNumberFormat="1" applyFont="1" applyFill="1" applyBorder="1" applyAlignment="1"/>
    <xf numFmtId="164" fontId="2" fillId="0" borderId="9" xfId="20" applyNumberFormat="1" applyFont="1" applyFill="1" applyBorder="1" applyAlignment="1">
      <alignment horizontal="left"/>
    </xf>
    <xf numFmtId="49" fontId="2" fillId="0" borderId="9" xfId="0" applyNumberFormat="1" applyFont="1" applyFill="1" applyBorder="1" applyAlignment="1">
      <alignment horizontal="left" wrapText="1"/>
    </xf>
    <xf numFmtId="49" fontId="2" fillId="0" borderId="9" xfId="1" applyNumberFormat="1" applyFont="1" applyFill="1" applyBorder="1" applyAlignment="1">
      <alignment horizontal="left" wrapText="1"/>
    </xf>
    <xf numFmtId="164" fontId="3" fillId="0" borderId="9" xfId="20" applyNumberFormat="1" applyFont="1" applyFill="1" applyBorder="1" applyAlignment="1">
      <alignment horizontal="left"/>
    </xf>
    <xf numFmtId="49" fontId="2" fillId="0" borderId="9" xfId="0" applyNumberFormat="1" applyFont="1" applyFill="1" applyBorder="1" applyAlignment="1">
      <alignment horizontal="left"/>
    </xf>
    <xf numFmtId="49" fontId="2" fillId="0" borderId="9" xfId="4" applyNumberFormat="1" applyFont="1" applyFill="1" applyBorder="1" applyAlignment="1">
      <alignment horizontal="left"/>
    </xf>
    <xf numFmtId="49" fontId="3" fillId="0" borderId="10" xfId="0" applyNumberFormat="1" applyFont="1" applyFill="1" applyBorder="1" applyAlignment="1">
      <alignment horizontal="left"/>
    </xf>
    <xf numFmtId="49" fontId="3" fillId="0" borderId="10" xfId="1" applyNumberFormat="1" applyFont="1" applyFill="1" applyBorder="1" applyAlignment="1">
      <alignment horizontal="left"/>
    </xf>
    <xf numFmtId="166" fontId="0" fillId="0" borderId="0" xfId="0" applyNumberFormat="1" applyFont="1" applyFill="1" applyAlignment="1">
      <alignment vertical="top"/>
    </xf>
    <xf numFmtId="174" fontId="2" fillId="0" borderId="7" xfId="20" applyNumberFormat="1" applyFont="1" applyFill="1" applyBorder="1" applyAlignment="1">
      <alignment horizontal="right"/>
    </xf>
    <xf numFmtId="174" fontId="3" fillId="0" borderId="4" xfId="20" applyNumberFormat="1" applyFont="1" applyFill="1" applyBorder="1" applyAlignment="1">
      <alignment horizontal="right"/>
    </xf>
    <xf numFmtId="174" fontId="2" fillId="0" borderId="2" xfId="20" applyNumberFormat="1" applyFont="1" applyFill="1" applyBorder="1" applyAlignment="1">
      <alignment horizontal="right"/>
    </xf>
    <xf numFmtId="174" fontId="3" fillId="0" borderId="1" xfId="20" applyNumberFormat="1" applyFont="1" applyFill="1" applyBorder="1" applyAlignment="1">
      <alignment horizontal="right"/>
    </xf>
    <xf numFmtId="164" fontId="2" fillId="0" borderId="10" xfId="20" applyNumberFormat="1" applyFont="1" applyFill="1" applyBorder="1" applyAlignment="1">
      <alignment horizontal="left"/>
    </xf>
    <xf numFmtId="49" fontId="3" fillId="0" borderId="6" xfId="1" applyNumberFormat="1" applyFont="1" applyFill="1" applyBorder="1" applyAlignment="1">
      <alignment horizontal="left"/>
    </xf>
    <xf numFmtId="3" fontId="3" fillId="0" borderId="12" xfId="2" applyNumberFormat="1" applyFont="1" applyFill="1" applyBorder="1" applyAlignment="1">
      <alignment horizontal="right"/>
    </xf>
    <xf numFmtId="3" fontId="3" fillId="0" borderId="0" xfId="2" applyNumberFormat="1" applyFont="1" applyFill="1" applyBorder="1" applyAlignment="1">
      <alignment horizontal="right"/>
    </xf>
    <xf numFmtId="166" fontId="3" fillId="0" borderId="0" xfId="2" applyNumberFormat="1" applyFont="1" applyFill="1" applyBorder="1" applyAlignment="1">
      <alignment horizontal="right"/>
    </xf>
    <xf numFmtId="166" fontId="2" fillId="0" borderId="11" xfId="2" applyNumberFormat="1" applyFont="1" applyFill="1" applyBorder="1" applyAlignment="1">
      <alignment horizontal="right"/>
    </xf>
    <xf numFmtId="3" fontId="5" fillId="0" borderId="12" xfId="2" applyNumberFormat="1" applyFont="1" applyFill="1" applyBorder="1" applyAlignment="1">
      <alignment horizontal="right"/>
    </xf>
    <xf numFmtId="3" fontId="5" fillId="0" borderId="0" xfId="2" applyNumberFormat="1" applyFont="1" applyFill="1" applyBorder="1" applyAlignment="1">
      <alignment horizontal="right"/>
    </xf>
    <xf numFmtId="166" fontId="5" fillId="0" borderId="0" xfId="2" applyNumberFormat="1" applyFont="1" applyFill="1" applyBorder="1" applyAlignment="1">
      <alignment horizontal="right"/>
    </xf>
    <xf numFmtId="166" fontId="13" fillId="0" borderId="11" xfId="2" applyNumberFormat="1" applyFont="1" applyFill="1" applyBorder="1" applyAlignment="1">
      <alignment horizontal="right"/>
    </xf>
    <xf numFmtId="3" fontId="2" fillId="0" borderId="12" xfId="2" applyNumberFormat="1" applyFont="1" applyFill="1" applyBorder="1" applyAlignment="1">
      <alignment horizontal="right"/>
    </xf>
    <xf numFmtId="3" fontId="2" fillId="0" borderId="0" xfId="2" applyNumberFormat="1" applyFont="1" applyFill="1" applyBorder="1" applyAlignment="1">
      <alignment horizontal="right"/>
    </xf>
    <xf numFmtId="166" fontId="2" fillId="0" borderId="0" xfId="2" applyNumberFormat="1" applyFont="1" applyFill="1" applyBorder="1" applyAlignment="1">
      <alignment horizontal="right"/>
    </xf>
    <xf numFmtId="164" fontId="3" fillId="0" borderId="8" xfId="2" applyNumberFormat="1" applyFont="1" applyFill="1" applyBorder="1" applyAlignment="1">
      <alignment horizontal="right"/>
    </xf>
    <xf numFmtId="164" fontId="3" fillId="0" borderId="4" xfId="2" applyNumberFormat="1" applyFont="1" applyFill="1" applyBorder="1" applyAlignment="1">
      <alignment horizontal="right"/>
    </xf>
    <xf numFmtId="164" fontId="2" fillId="0" borderId="7" xfId="2" applyNumberFormat="1" applyFont="1" applyFill="1" applyBorder="1" applyAlignment="1">
      <alignment horizontal="right"/>
    </xf>
    <xf numFmtId="0" fontId="4" fillId="0" borderId="0" xfId="1" applyFont="1" applyFill="1"/>
    <xf numFmtId="0" fontId="6" fillId="0" borderId="0" xfId="0" applyNumberFormat="1" applyFont="1" applyFill="1" applyAlignment="1">
      <alignment horizontal="left" vertical="top" wrapText="1"/>
    </xf>
    <xf numFmtId="0" fontId="6" fillId="0" borderId="0" xfId="0" applyNumberFormat="1" applyFont="1" applyFill="1" applyBorder="1" applyAlignment="1">
      <alignment vertical="top" wrapText="1"/>
    </xf>
    <xf numFmtId="0" fontId="6" fillId="0" borderId="0" xfId="0" applyFont="1" applyFill="1" applyAlignment="1">
      <alignment horizontal="left" vertical="top" wrapText="1"/>
    </xf>
    <xf numFmtId="49" fontId="6" fillId="0" borderId="0" xfId="0" applyNumberFormat="1" applyFont="1" applyFill="1" applyAlignment="1">
      <alignment horizontal="left" vertical="top" wrapText="1"/>
    </xf>
    <xf numFmtId="49" fontId="6" fillId="0" borderId="0" xfId="0" applyNumberFormat="1" applyFont="1" applyFill="1" applyAlignment="1">
      <alignment horizontal="left" vertical="top"/>
    </xf>
    <xf numFmtId="49" fontId="2" fillId="0" borderId="0" xfId="0" applyNumberFormat="1" applyFont="1" applyFill="1" applyAlignment="1">
      <alignment horizontal="left" vertical="top"/>
    </xf>
    <xf numFmtId="49" fontId="2" fillId="0" borderId="11" xfId="0" applyNumberFormat="1" applyFont="1" applyFill="1" applyBorder="1" applyAlignment="1">
      <alignment horizontal="left" vertical="top" wrapText="1"/>
    </xf>
    <xf numFmtId="49" fontId="6" fillId="0" borderId="16" xfId="0" applyNumberFormat="1" applyFont="1" applyFill="1" applyBorder="1" applyAlignment="1">
      <alignment horizontal="left" vertical="top"/>
    </xf>
    <xf numFmtId="164" fontId="3" fillId="0" borderId="1" xfId="20" applyNumberFormat="1" applyFont="1" applyFill="1" applyBorder="1" applyAlignment="1">
      <alignment horizontal="right"/>
    </xf>
    <xf numFmtId="164" fontId="3" fillId="0" borderId="2" xfId="20" applyNumberFormat="1" applyFont="1" applyFill="1" applyBorder="1" applyAlignment="1">
      <alignment horizontal="right"/>
    </xf>
    <xf numFmtId="164" fontId="3" fillId="0" borderId="0" xfId="20" applyNumberFormat="1" applyFont="1" applyFill="1" applyBorder="1" applyAlignment="1">
      <alignment horizontal="right"/>
    </xf>
    <xf numFmtId="164" fontId="3" fillId="0" borderId="11" xfId="20" applyNumberFormat="1" applyFont="1" applyFill="1" applyBorder="1" applyAlignment="1">
      <alignment horizontal="right"/>
    </xf>
    <xf numFmtId="0" fontId="15" fillId="0" borderId="0" xfId="0" applyFont="1" applyFill="1"/>
    <xf numFmtId="164" fontId="2" fillId="0" borderId="0" xfId="20" applyNumberFormat="1" applyFont="1" applyFill="1" applyBorder="1" applyAlignment="1">
      <alignment horizontal="right"/>
    </xf>
    <xf numFmtId="164" fontId="2" fillId="0" borderId="11" xfId="20" applyNumberFormat="1" applyFont="1" applyFill="1" applyBorder="1" applyAlignment="1">
      <alignment horizontal="right"/>
    </xf>
    <xf numFmtId="164" fontId="2" fillId="0" borderId="15" xfId="20" applyNumberFormat="1" applyFont="1" applyFill="1" applyBorder="1" applyAlignment="1">
      <alignment horizontal="right"/>
    </xf>
    <xf numFmtId="164" fontId="2" fillId="0" borderId="14" xfId="20" applyNumberFormat="1" applyFont="1" applyFill="1" applyBorder="1" applyAlignment="1">
      <alignment horizontal="right"/>
    </xf>
    <xf numFmtId="0" fontId="3" fillId="0" borderId="0" xfId="2" applyFont="1" applyFill="1"/>
    <xf numFmtId="0" fontId="3" fillId="0" borderId="0" xfId="3" applyFont="1" applyFill="1"/>
    <xf numFmtId="165" fontId="2" fillId="0" borderId="0" xfId="0" applyNumberFormat="1" applyFont="1" applyFill="1" applyAlignment="1">
      <alignment horizontal="right"/>
    </xf>
    <xf numFmtId="0" fontId="14" fillId="0" borderId="0" xfId="0" applyFont="1" applyFill="1"/>
    <xf numFmtId="164" fontId="3" fillId="0" borderId="0" xfId="2" applyNumberFormat="1" applyFont="1" applyFill="1"/>
    <xf numFmtId="44" fontId="3" fillId="0" borderId="0" xfId="2" applyNumberFormat="1" applyFont="1" applyFill="1"/>
    <xf numFmtId="0" fontId="2" fillId="0" borderId="0" xfId="0" applyFont="1" applyFill="1"/>
    <xf numFmtId="49" fontId="3" fillId="0" borderId="6" xfId="0" applyNumberFormat="1" applyFont="1" applyFill="1" applyBorder="1" applyAlignment="1">
      <alignment horizontal="left" vertical="top"/>
    </xf>
    <xf numFmtId="49" fontId="3" fillId="0" borderId="6" xfId="0" applyNumberFormat="1" applyFont="1" applyFill="1" applyBorder="1" applyAlignment="1">
      <alignment horizontal="left" vertical="top" wrapText="1"/>
    </xf>
    <xf numFmtId="44" fontId="3" fillId="0" borderId="0" xfId="2" applyNumberFormat="1" applyFont="1" applyFill="1" applyBorder="1"/>
    <xf numFmtId="44" fontId="3" fillId="0" borderId="0" xfId="2" applyNumberFormat="1" applyFont="1" applyFill="1" applyBorder="1" applyAlignment="1">
      <alignment horizontal="right"/>
    </xf>
    <xf numFmtId="173" fontId="2" fillId="0" borderId="1" xfId="0" applyNumberFormat="1" applyFont="1" applyFill="1" applyBorder="1" applyAlignment="1">
      <alignment horizontal="right"/>
    </xf>
    <xf numFmtId="173" fontId="2" fillId="0" borderId="4" xfId="0" applyNumberFormat="1" applyFont="1" applyFill="1" applyBorder="1" applyAlignment="1">
      <alignment horizontal="right"/>
    </xf>
  </cellXfs>
  <cellStyles count="21">
    <cellStyle name="Comma0" xfId="7" xr:uid="{00000000-0005-0000-0000-000000000000}"/>
    <cellStyle name="Currency [0]_FRAMAT" xfId="8" xr:uid="{00000000-0005-0000-0000-000001000000}"/>
    <cellStyle name="Currency_FRAMAT" xfId="9" xr:uid="{00000000-0005-0000-0000-000002000000}"/>
    <cellStyle name="Currency0" xfId="10" xr:uid="{00000000-0005-0000-0000-000003000000}"/>
    <cellStyle name="Date" xfId="11" xr:uid="{00000000-0005-0000-0000-000004000000}"/>
    <cellStyle name="Fixed" xfId="12" xr:uid="{00000000-0005-0000-0000-000005000000}"/>
    <cellStyle name="Heading 1" xfId="13" xr:uid="{00000000-0005-0000-0000-000006000000}"/>
    <cellStyle name="Heading 2" xfId="14" xr:uid="{00000000-0005-0000-0000-000007000000}"/>
    <cellStyle name="Normal_%GDP" xfId="15" xr:uid="{00000000-0005-0000-0000-000008000000}"/>
    <cellStyle name="Prozent" xfId="20" builtinId="5"/>
    <cellStyle name="Sbold" xfId="16" xr:uid="{00000000-0005-0000-0000-00000A000000}"/>
    <cellStyle name="Snorm" xfId="17" xr:uid="{00000000-0005-0000-0000-00000B000000}"/>
    <cellStyle name="socxn" xfId="18" xr:uid="{00000000-0005-0000-0000-00000C000000}"/>
    <cellStyle name="Standard" xfId="0" builtinId="0"/>
    <cellStyle name="Standard 2" xfId="5" xr:uid="{00000000-0005-0000-0000-00000E000000}"/>
    <cellStyle name="Standard 2 2" xfId="6" xr:uid="{00000000-0005-0000-0000-00000F000000}"/>
    <cellStyle name="Standard_T 01.1 97Daten" xfId="1" xr:uid="{00000000-0005-0000-0000-000010000000}"/>
    <cellStyle name="Standard_T 01.1 97Daten (2)" xfId="2" xr:uid="{00000000-0005-0000-0000-000011000000}"/>
    <cellStyle name="Standard_T 01.2 97Daten" xfId="3" xr:uid="{00000000-0005-0000-0000-000012000000}"/>
    <cellStyle name="Standard_T 01.6 97Daten" xfId="4" xr:uid="{00000000-0005-0000-0000-000013000000}"/>
    <cellStyle name="Total" xfId="19"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12803101447185E-2"/>
          <c:y val="4.6345891728448996E-2"/>
          <c:w val="0.89530978352476587"/>
          <c:h val="0.76967929476941133"/>
        </c:manualLayout>
      </c:layout>
      <c:barChart>
        <c:barDir val="col"/>
        <c:grouping val="clustered"/>
        <c:varyColors val="0"/>
        <c:ser>
          <c:idx val="0"/>
          <c:order val="0"/>
          <c:tx>
            <c:strRef>
              <c:f>GRSV_CGAS_2!$B$55</c:f>
              <c:strCache>
                <c:ptCount val="1"/>
                <c:pt idx="0">
                  <c:v>Recettes / Einnahmen</c:v>
                </c:pt>
              </c:strCache>
            </c:strRef>
          </c:tx>
          <c:spPr>
            <a:solidFill>
              <a:srgbClr val="802060"/>
            </a:solidFill>
            <a:ln w="12700">
              <a:solidFill>
                <a:srgbClr val="000000"/>
              </a:solidFill>
              <a:prstDash val="solid"/>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GRSV_CGAS_2!$C$54:$O$54</c15:sqref>
                  </c15:fullRef>
                </c:ext>
              </c:extLst>
              <c:f>(GRSV_CGAS_2!$C$54,GRSV_CGAS_2!$E$54,GRSV_CGAS_2!$G$54:$O$54)</c:f>
              <c:strCache>
                <c:ptCount val="11"/>
                <c:pt idx="0">
                  <c:v>AVS / AHV</c:v>
                </c:pt>
                <c:pt idx="1">
                  <c:v>AI / IV</c:v>
                </c:pt>
                <c:pt idx="2">
                  <c:v>EL / PC</c:v>
                </c:pt>
                <c:pt idx="3">
                  <c:v>PP / BV</c:v>
                </c:pt>
                <c:pt idx="4">
                  <c:v>AMal / KV</c:v>
                </c:pt>
                <c:pt idx="5">
                  <c:v>AA / UV</c:v>
                </c:pt>
                <c:pt idx="6">
                  <c:v>APG / EO</c:v>
                </c:pt>
                <c:pt idx="7">
                  <c:v>AC / ALV</c:v>
                </c:pt>
                <c:pt idx="8">
                  <c:v>AF / FZ</c:v>
                </c:pt>
                <c:pt idx="9">
                  <c:v>Ptra / ÜL</c:v>
                </c:pt>
                <c:pt idx="10">
                  <c:v> CPG / CEE</c:v>
                </c:pt>
              </c:strCache>
            </c:strRef>
          </c:cat>
          <c:val>
            <c:numRef>
              <c:extLst>
                <c:ext xmlns:c15="http://schemas.microsoft.com/office/drawing/2012/chart" uri="{02D57815-91ED-43cb-92C2-25804820EDAC}">
                  <c15:fullRef>
                    <c15:sqref>GRSV_CGAS_2!$C$55:$O$55</c15:sqref>
                  </c15:fullRef>
                </c:ext>
              </c:extLst>
              <c:f>(GRSV_CGAS_2!$C$55,GRSV_CGAS_2!$E$55,GRSV_CGAS_2!$G$55:$O$55)</c:f>
              <c:numCache>
                <c:formatCode>#,##0.0000</c:formatCode>
                <c:ptCount val="11"/>
                <c:pt idx="0">
                  <c:v>50.007535415088348</c:v>
                </c:pt>
                <c:pt idx="1">
                  <c:v>9.8846776840694108</c:v>
                </c:pt>
                <c:pt idx="2">
                  <c:v>5.4933645530000002</c:v>
                </c:pt>
                <c:pt idx="3">
                  <c:v>79.912344429800342</c:v>
                </c:pt>
                <c:pt idx="4">
                  <c:v>33.151339184350007</c:v>
                </c:pt>
                <c:pt idx="5">
                  <c:v>7.4168075089999999</c:v>
                </c:pt>
                <c:pt idx="6">
                  <c:v>2.1137350588822392</c:v>
                </c:pt>
                <c:pt idx="7">
                  <c:v>9.6823896613100011</c:v>
                </c:pt>
                <c:pt idx="8">
                  <c:v>6.9471527094199992</c:v>
                </c:pt>
                <c:pt idx="9">
                  <c:v>1.3641473929999998E-2</c:v>
                </c:pt>
                <c:pt idx="10">
                  <c:v>0.2773775360700001</c:v>
                </c:pt>
              </c:numCache>
            </c:numRef>
          </c:val>
          <c:extLst>
            <c:ext xmlns:c16="http://schemas.microsoft.com/office/drawing/2014/chart" uri="{C3380CC4-5D6E-409C-BE32-E72D297353CC}">
              <c16:uniqueId val="{00000000-AFFF-4EFE-9B1A-6D16DE0D624B}"/>
            </c:ext>
          </c:extLst>
        </c:ser>
        <c:ser>
          <c:idx val="1"/>
          <c:order val="1"/>
          <c:tx>
            <c:strRef>
              <c:f>GRSV_CGAS_2!$B$56</c:f>
              <c:strCache>
                <c:ptCount val="1"/>
                <c:pt idx="0">
                  <c:v>Dépenses / Ausgaben</c:v>
                </c:pt>
              </c:strCache>
            </c:strRef>
          </c:tx>
          <c:spPr>
            <a:solidFill>
              <a:srgbClr val="8080FF"/>
            </a:solidFill>
            <a:ln w="12700">
              <a:solidFill>
                <a:srgbClr val="000000"/>
              </a:solidFill>
              <a:prstDash val="solid"/>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GRSV_CGAS_2!$C$54:$O$54</c15:sqref>
                  </c15:fullRef>
                </c:ext>
              </c:extLst>
              <c:f>(GRSV_CGAS_2!$C$54,GRSV_CGAS_2!$E$54,GRSV_CGAS_2!$G$54:$O$54)</c:f>
              <c:strCache>
                <c:ptCount val="11"/>
                <c:pt idx="0">
                  <c:v>AVS / AHV</c:v>
                </c:pt>
                <c:pt idx="1">
                  <c:v>AI / IV</c:v>
                </c:pt>
                <c:pt idx="2">
                  <c:v>EL / PC</c:v>
                </c:pt>
                <c:pt idx="3">
                  <c:v>PP / BV</c:v>
                </c:pt>
                <c:pt idx="4">
                  <c:v>AMal / KV</c:v>
                </c:pt>
                <c:pt idx="5">
                  <c:v>AA / UV</c:v>
                </c:pt>
                <c:pt idx="6">
                  <c:v>APG / EO</c:v>
                </c:pt>
                <c:pt idx="7">
                  <c:v>AC / ALV</c:v>
                </c:pt>
                <c:pt idx="8">
                  <c:v>AF / FZ</c:v>
                </c:pt>
                <c:pt idx="9">
                  <c:v>Ptra / ÜL</c:v>
                </c:pt>
                <c:pt idx="10">
                  <c:v> CPG / CEE</c:v>
                </c:pt>
              </c:strCache>
            </c:strRef>
          </c:cat>
          <c:val>
            <c:numRef>
              <c:extLst>
                <c:ext xmlns:c15="http://schemas.microsoft.com/office/drawing/2012/chart" uri="{02D57815-91ED-43cb-92C2-25804820EDAC}">
                  <c15:fullRef>
                    <c15:sqref>GRSV_CGAS_2!$C$56:$O$56</c15:sqref>
                  </c15:fullRef>
                </c:ext>
              </c:extLst>
              <c:f>(GRSV_CGAS_2!$C$56,GRSV_CGAS_2!$E$56,GRSV_CGAS_2!$G$56:$O$56)</c:f>
              <c:numCache>
                <c:formatCode>#,##0.0000</c:formatCode>
                <c:ptCount val="11"/>
                <c:pt idx="0">
                  <c:v>47.807349251349997</c:v>
                </c:pt>
                <c:pt idx="1">
                  <c:v>9.7141605985799995</c:v>
                </c:pt>
                <c:pt idx="2">
                  <c:v>5.4933645530000002</c:v>
                </c:pt>
                <c:pt idx="3">
                  <c:v>58.953281048687209</c:v>
                </c:pt>
                <c:pt idx="4">
                  <c:v>34.587752248380013</c:v>
                </c:pt>
                <c:pt idx="5">
                  <c:v>7.1995530149999993</c:v>
                </c:pt>
                <c:pt idx="6">
                  <c:v>1.8745644755699997</c:v>
                </c:pt>
                <c:pt idx="7">
                  <c:v>7.3757346136499979</c:v>
                </c:pt>
                <c:pt idx="8">
                  <c:v>6.9065021374200004</c:v>
                </c:pt>
                <c:pt idx="9">
                  <c:v>1.3641473929999998E-2</c:v>
                </c:pt>
                <c:pt idx="10">
                  <c:v>0.27737753606999999</c:v>
                </c:pt>
              </c:numCache>
            </c:numRef>
          </c:val>
          <c:extLst>
            <c:ext xmlns:c16="http://schemas.microsoft.com/office/drawing/2014/chart" uri="{C3380CC4-5D6E-409C-BE32-E72D297353CC}">
              <c16:uniqueId val="{00000001-AFFF-4EFE-9B1A-6D16DE0D624B}"/>
            </c:ext>
          </c:extLst>
        </c:ser>
        <c:dLbls>
          <c:showLegendKey val="0"/>
          <c:showVal val="0"/>
          <c:showCatName val="0"/>
          <c:showSerName val="0"/>
          <c:showPercent val="0"/>
          <c:showBubbleSize val="0"/>
        </c:dLbls>
        <c:gapWidth val="150"/>
        <c:axId val="492176248"/>
        <c:axId val="492176640"/>
      </c:barChart>
      <c:catAx>
        <c:axId val="492176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492176640"/>
        <c:crosses val="autoZero"/>
        <c:auto val="1"/>
        <c:lblAlgn val="ctr"/>
        <c:lblOffset val="100"/>
        <c:tickLblSkip val="1"/>
        <c:tickMarkSkip val="1"/>
        <c:noMultiLvlLbl val="0"/>
      </c:catAx>
      <c:valAx>
        <c:axId val="492176640"/>
        <c:scaling>
          <c:orientation val="minMax"/>
          <c:max val="8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492176248"/>
        <c:crosses val="autoZero"/>
        <c:crossBetween val="between"/>
        <c:majorUnit val="20"/>
      </c:valAx>
      <c:spPr>
        <a:gradFill rotWithShape="0">
          <a:gsLst>
            <a:gs pos="0">
              <a:srgbClr val="C0C0C0"/>
            </a:gs>
            <a:gs pos="100000">
              <a:srgbClr val="C0C0C0">
                <a:gamma/>
                <a:tint val="0"/>
                <a:invGamma/>
              </a:srgbClr>
            </a:gs>
          </a:gsLst>
          <a:lin ang="0" scaled="1"/>
        </a:gradFill>
        <a:ln w="12700">
          <a:solidFill>
            <a:srgbClr val="808080"/>
          </a:solidFill>
          <a:prstDash val="solid"/>
        </a:ln>
      </c:spPr>
    </c:plotArea>
    <c:legend>
      <c:legendPos val="b"/>
      <c:layout>
        <c:manualLayout>
          <c:xMode val="edge"/>
          <c:yMode val="edge"/>
          <c:x val="0.28216523393291437"/>
          <c:y val="0.91725191905509629"/>
          <c:w val="0.5306052798446067"/>
          <c:h val="5.8636539393494981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legend>
    <c:plotVisOnly val="0"/>
    <c:dispBlanksAs val="gap"/>
    <c:showDLblsOverMax val="0"/>
  </c:chart>
  <c:spPr>
    <a:solidFill>
      <a:schemeClr val="bg1"/>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72" footer="0.4921259845000017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69887157653923E-2"/>
          <c:y val="5.8004640371229703E-2"/>
          <c:w val="0.89922616767527808"/>
          <c:h val="0.92725974157076518"/>
        </c:manualLayout>
      </c:layout>
      <c:barChart>
        <c:barDir val="col"/>
        <c:grouping val="clustered"/>
        <c:varyColors val="0"/>
        <c:ser>
          <c:idx val="0"/>
          <c:order val="0"/>
          <c:tx>
            <c:strRef>
              <c:f>GRSV_CGAS_2_Zusatz!$A$112:$B$112</c:f>
              <c:strCache>
                <c:ptCount val="2"/>
                <c:pt idx="0">
                  <c:v>Variation des recettes</c:v>
                </c:pt>
                <c:pt idx="1">
                  <c:v>Einnahmenänderung</c:v>
                </c:pt>
              </c:strCache>
            </c:strRef>
          </c:tx>
          <c:spPr>
            <a:solidFill>
              <a:srgbClr val="3333FF"/>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4A57-4BE0-A248-D8F9A2B52965}"/>
                </c:ext>
              </c:extLst>
            </c:dLbl>
            <c:dLbl>
              <c:idx val="1"/>
              <c:delete val="1"/>
              <c:extLst>
                <c:ext xmlns:c15="http://schemas.microsoft.com/office/drawing/2012/chart" uri="{CE6537A1-D6FC-4f65-9D91-7224C49458BB}"/>
                <c:ext xmlns:c16="http://schemas.microsoft.com/office/drawing/2014/chart" uri="{C3380CC4-5D6E-409C-BE32-E72D297353CC}">
                  <c16:uniqueId val="{00000002-4A57-4BE0-A248-D8F9A2B52965}"/>
                </c:ext>
              </c:extLst>
            </c:dLbl>
            <c:dLbl>
              <c:idx val="2"/>
              <c:delete val="1"/>
              <c:extLst>
                <c:ext xmlns:c15="http://schemas.microsoft.com/office/drawing/2012/chart" uri="{CE6537A1-D6FC-4f65-9D91-7224C49458BB}"/>
                <c:ext xmlns:c16="http://schemas.microsoft.com/office/drawing/2014/chart" uri="{C3380CC4-5D6E-409C-BE32-E72D297353CC}">
                  <c16:uniqueId val="{00000003-4A57-4BE0-A248-D8F9A2B52965}"/>
                </c:ext>
              </c:extLst>
            </c:dLbl>
            <c:dLbl>
              <c:idx val="3"/>
              <c:delete val="1"/>
              <c:extLst>
                <c:ext xmlns:c15="http://schemas.microsoft.com/office/drawing/2012/chart" uri="{CE6537A1-D6FC-4f65-9D91-7224C49458BB}"/>
                <c:ext xmlns:c16="http://schemas.microsoft.com/office/drawing/2014/chart" uri="{C3380CC4-5D6E-409C-BE32-E72D297353CC}">
                  <c16:uniqueId val="{00000004-4A57-4BE0-A248-D8F9A2B52965}"/>
                </c:ext>
              </c:extLst>
            </c:dLbl>
            <c:dLbl>
              <c:idx val="4"/>
              <c:delete val="1"/>
              <c:extLst>
                <c:ext xmlns:c15="http://schemas.microsoft.com/office/drawing/2012/chart" uri="{CE6537A1-D6FC-4f65-9D91-7224C49458BB}"/>
                <c:ext xmlns:c16="http://schemas.microsoft.com/office/drawing/2014/chart" uri="{C3380CC4-5D6E-409C-BE32-E72D297353CC}">
                  <c16:uniqueId val="{00000005-4A57-4BE0-A248-D8F9A2B52965}"/>
                </c:ext>
              </c:extLst>
            </c:dLbl>
            <c:dLbl>
              <c:idx val="5"/>
              <c:delete val="1"/>
              <c:extLst>
                <c:ext xmlns:c15="http://schemas.microsoft.com/office/drawing/2012/chart" uri="{CE6537A1-D6FC-4f65-9D91-7224C49458BB}"/>
                <c:ext xmlns:c16="http://schemas.microsoft.com/office/drawing/2014/chart" uri="{C3380CC4-5D6E-409C-BE32-E72D297353CC}">
                  <c16:uniqueId val="{0000000A-4A57-4BE0-A248-D8F9A2B52965}"/>
                </c:ext>
              </c:extLst>
            </c:dLbl>
            <c:dLbl>
              <c:idx val="6"/>
              <c:delete val="1"/>
              <c:extLst>
                <c:ext xmlns:c15="http://schemas.microsoft.com/office/drawing/2012/chart" uri="{CE6537A1-D6FC-4f65-9D91-7224C49458BB}"/>
                <c:ext xmlns:c16="http://schemas.microsoft.com/office/drawing/2014/chart" uri="{C3380CC4-5D6E-409C-BE32-E72D297353CC}">
                  <c16:uniqueId val="{00000006-4A57-4BE0-A248-D8F9A2B52965}"/>
                </c:ext>
              </c:extLst>
            </c:dLbl>
            <c:dLbl>
              <c:idx val="7"/>
              <c:delete val="1"/>
              <c:extLst>
                <c:ext xmlns:c15="http://schemas.microsoft.com/office/drawing/2012/chart" uri="{CE6537A1-D6FC-4f65-9D91-7224C49458BB}"/>
                <c:ext xmlns:c16="http://schemas.microsoft.com/office/drawing/2014/chart" uri="{C3380CC4-5D6E-409C-BE32-E72D297353CC}">
                  <c16:uniqueId val="{00000009-4A57-4BE0-A248-D8F9A2B52965}"/>
                </c:ext>
              </c:extLst>
            </c:dLbl>
            <c:dLbl>
              <c:idx val="8"/>
              <c:delete val="1"/>
              <c:extLst>
                <c:ext xmlns:c15="http://schemas.microsoft.com/office/drawing/2012/chart" uri="{CE6537A1-D6FC-4f65-9D91-7224C49458BB}"/>
                <c:ext xmlns:c16="http://schemas.microsoft.com/office/drawing/2014/chart" uri="{C3380CC4-5D6E-409C-BE32-E72D297353CC}">
                  <c16:uniqueId val="{00000008-4A57-4BE0-A248-D8F9A2B52965}"/>
                </c:ext>
              </c:extLst>
            </c:dLbl>
            <c:dLbl>
              <c:idx val="9"/>
              <c:layout>
                <c:manualLayout>
                  <c:x val="-5.184505606523955E-2"/>
                  <c:y val="6.2676155865132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A57-4BE0-A248-D8F9A2B52965}"/>
                </c:ext>
              </c:extLst>
            </c:dLbl>
            <c:dLbl>
              <c:idx val="10"/>
              <c:layout>
                <c:manualLayout>
                  <c:x val="-5.5703243516578925E-2"/>
                  <c:y val="1.94071774682012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A57-4BE0-A248-D8F9A2B52965}"/>
                </c:ext>
              </c:extLst>
            </c:dLbl>
            <c:dLbl>
              <c:idx val="11"/>
              <c:delete val="1"/>
              <c:extLst>
                <c:ext xmlns:c15="http://schemas.microsoft.com/office/drawing/2012/chart" uri="{CE6537A1-D6FC-4f65-9D91-7224C49458BB}"/>
                <c:ext xmlns:c16="http://schemas.microsoft.com/office/drawing/2014/chart" uri="{C3380CC4-5D6E-409C-BE32-E72D297353CC}">
                  <c16:uniqueId val="{0000000B-4A57-4BE0-A248-D8F9A2B52965}"/>
                </c:ext>
              </c:extLst>
            </c:dLbl>
            <c:numFmt formatCode="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(GRSV_CGAS_2_Zusatz!$C$111,GRSV_CGAS_2_Zusatz!$E$111,GRSV_CGAS_2_Zusatz!$G$111:$P$111)</c:f>
              <c:strCache>
                <c:ptCount val="12"/>
                <c:pt idx="0">
                  <c:v>AVS / AHV</c:v>
                </c:pt>
                <c:pt idx="1">
                  <c:v>AI / IV</c:v>
                </c:pt>
                <c:pt idx="2">
                  <c:v>PC / EL</c:v>
                </c:pt>
                <c:pt idx="3">
                  <c:v>PP / BV</c:v>
                </c:pt>
                <c:pt idx="4">
                  <c:v>AMal / KV</c:v>
                </c:pt>
                <c:pt idx="5">
                  <c:v>AA / UV</c:v>
                </c:pt>
                <c:pt idx="6">
                  <c:v>APG / EO</c:v>
                </c:pt>
                <c:pt idx="7">
                  <c:v>AC / ALV</c:v>
                </c:pt>
                <c:pt idx="8">
                  <c:v>AF / FZ</c:v>
                </c:pt>
                <c:pt idx="9">
                  <c:v>Ptra / ÜL</c:v>
                </c:pt>
                <c:pt idx="10">
                  <c:v>CPG / CEE</c:v>
                </c:pt>
                <c:pt idx="11">
                  <c:v>Total AS / SV Total</c:v>
                </c:pt>
              </c:strCache>
            </c:strRef>
          </c:cat>
          <c:val>
            <c:numRef>
              <c:f>(GRSV_CGAS_2_Zusatz!$C$112,GRSV_CGAS_2_Zusatz!$E$112,GRSV_CGAS_2_Zusatz!$G$112:$P$112)</c:f>
              <c:numCache>
                <c:formatCode>0.000000</c:formatCode>
                <c:ptCount val="12"/>
                <c:pt idx="0">
                  <c:v>3.2275625691117325E-2</c:v>
                </c:pt>
                <c:pt idx="1">
                  <c:v>3.9116857971387198E-2</c:v>
                </c:pt>
                <c:pt idx="2">
                  <c:v>9.2835118922190395E-3</c:v>
                </c:pt>
                <c:pt idx="3">
                  <c:v>5.7028098449218396E-3</c:v>
                </c:pt>
                <c:pt idx="4">
                  <c:v>2.1927090064451923E-2</c:v>
                </c:pt>
                <c:pt idx="5">
                  <c:v>-0.16332278008475584</c:v>
                </c:pt>
                <c:pt idx="6">
                  <c:v>3.1689535740086164E-2</c:v>
                </c:pt>
                <c:pt idx="7">
                  <c:v>-0.31334790578158028</c:v>
                </c:pt>
                <c:pt idx="8">
                  <c:v>-1.9726320622680558E-2</c:v>
                </c:pt>
                <c:pt idx="9">
                  <c:v>6.7558393155767869</c:v>
                </c:pt>
                <c:pt idx="10">
                  <c:v>-0.84513535528988859</c:v>
                </c:pt>
                <c:pt idx="11">
                  <c:v>-1.9227018751210415E-2</c:v>
                </c:pt>
              </c:numCache>
            </c:numRef>
          </c:val>
          <c:extLst>
            <c:ext xmlns:c16="http://schemas.microsoft.com/office/drawing/2014/chart" uri="{C3380CC4-5D6E-409C-BE32-E72D297353CC}">
              <c16:uniqueId val="{00000000-F698-4D98-BBBF-4736E599C669}"/>
            </c:ext>
          </c:extLst>
        </c:ser>
        <c:ser>
          <c:idx val="2"/>
          <c:order val="1"/>
          <c:tx>
            <c:strRef>
              <c:f>GRSV_CGAS_2_Zusatz!$A$113:$B$113</c:f>
              <c:strCache>
                <c:ptCount val="2"/>
                <c:pt idx="0">
                  <c:v>Variation des dépenses</c:v>
                </c:pt>
                <c:pt idx="1">
                  <c:v>Ausgabenänderung</c:v>
                </c:pt>
              </c:strCache>
            </c:strRef>
          </c:tx>
          <c:spPr>
            <a:solidFill>
              <a:srgbClr val="C00000"/>
            </a:solidFill>
            <a:ln>
              <a:solidFill>
                <a:srgbClr val="C00000"/>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9-4A57-4BE0-A248-D8F9A2B52965}"/>
                </c:ext>
              </c:extLst>
            </c:dLbl>
            <c:dLbl>
              <c:idx val="1"/>
              <c:delete val="1"/>
              <c:extLst>
                <c:ext xmlns:c15="http://schemas.microsoft.com/office/drawing/2012/chart" uri="{CE6537A1-D6FC-4f65-9D91-7224C49458BB}"/>
                <c:ext xmlns:c16="http://schemas.microsoft.com/office/drawing/2014/chart" uri="{C3380CC4-5D6E-409C-BE32-E72D297353CC}">
                  <c16:uniqueId val="{00000017-4A57-4BE0-A248-D8F9A2B52965}"/>
                </c:ext>
              </c:extLst>
            </c:dLbl>
            <c:dLbl>
              <c:idx val="2"/>
              <c:delete val="1"/>
              <c:extLst>
                <c:ext xmlns:c15="http://schemas.microsoft.com/office/drawing/2012/chart" uri="{CE6537A1-D6FC-4f65-9D91-7224C49458BB}"/>
                <c:ext xmlns:c16="http://schemas.microsoft.com/office/drawing/2014/chart" uri="{C3380CC4-5D6E-409C-BE32-E72D297353CC}">
                  <c16:uniqueId val="{00000018-4A57-4BE0-A248-D8F9A2B52965}"/>
                </c:ext>
              </c:extLst>
            </c:dLbl>
            <c:dLbl>
              <c:idx val="3"/>
              <c:delete val="1"/>
              <c:extLst>
                <c:ext xmlns:c15="http://schemas.microsoft.com/office/drawing/2012/chart" uri="{CE6537A1-D6FC-4f65-9D91-7224C49458BB}"/>
                <c:ext xmlns:c16="http://schemas.microsoft.com/office/drawing/2014/chart" uri="{C3380CC4-5D6E-409C-BE32-E72D297353CC}">
                  <c16:uniqueId val="{00000016-4A57-4BE0-A248-D8F9A2B52965}"/>
                </c:ext>
              </c:extLst>
            </c:dLbl>
            <c:dLbl>
              <c:idx val="4"/>
              <c:delete val="1"/>
              <c:extLst>
                <c:ext xmlns:c15="http://schemas.microsoft.com/office/drawing/2012/chart" uri="{CE6537A1-D6FC-4f65-9D91-7224C49458BB}"/>
                <c:ext xmlns:c16="http://schemas.microsoft.com/office/drawing/2014/chart" uri="{C3380CC4-5D6E-409C-BE32-E72D297353CC}">
                  <c16:uniqueId val="{00000015-4A57-4BE0-A248-D8F9A2B52965}"/>
                </c:ext>
              </c:extLst>
            </c:dLbl>
            <c:dLbl>
              <c:idx val="5"/>
              <c:delete val="1"/>
              <c:extLst>
                <c:ext xmlns:c15="http://schemas.microsoft.com/office/drawing/2012/chart" uri="{CE6537A1-D6FC-4f65-9D91-7224C49458BB}"/>
                <c:ext xmlns:c16="http://schemas.microsoft.com/office/drawing/2014/chart" uri="{C3380CC4-5D6E-409C-BE32-E72D297353CC}">
                  <c16:uniqueId val="{00000012-4A57-4BE0-A248-D8F9A2B52965}"/>
                </c:ext>
              </c:extLst>
            </c:dLbl>
            <c:dLbl>
              <c:idx val="6"/>
              <c:delete val="1"/>
              <c:extLst>
                <c:ext xmlns:c15="http://schemas.microsoft.com/office/drawing/2012/chart" uri="{CE6537A1-D6FC-4f65-9D91-7224C49458BB}"/>
                <c:ext xmlns:c16="http://schemas.microsoft.com/office/drawing/2014/chart" uri="{C3380CC4-5D6E-409C-BE32-E72D297353CC}">
                  <c16:uniqueId val="{00000011-4A57-4BE0-A248-D8F9A2B52965}"/>
                </c:ext>
              </c:extLst>
            </c:dLbl>
            <c:dLbl>
              <c:idx val="7"/>
              <c:delete val="1"/>
              <c:extLst>
                <c:ext xmlns:c15="http://schemas.microsoft.com/office/drawing/2012/chart" uri="{CE6537A1-D6FC-4f65-9D91-7224C49458BB}"/>
                <c:ext xmlns:c16="http://schemas.microsoft.com/office/drawing/2014/chart" uri="{C3380CC4-5D6E-409C-BE32-E72D297353CC}">
                  <c16:uniqueId val="{00000013-4A57-4BE0-A248-D8F9A2B52965}"/>
                </c:ext>
              </c:extLst>
            </c:dLbl>
            <c:dLbl>
              <c:idx val="8"/>
              <c:delete val="1"/>
              <c:extLst>
                <c:ext xmlns:c15="http://schemas.microsoft.com/office/drawing/2012/chart" uri="{CE6537A1-D6FC-4f65-9D91-7224C49458BB}"/>
                <c:ext xmlns:c16="http://schemas.microsoft.com/office/drawing/2014/chart" uri="{C3380CC4-5D6E-409C-BE32-E72D297353CC}">
                  <c16:uniqueId val="{00000010-4A57-4BE0-A248-D8F9A2B52965}"/>
                </c:ext>
              </c:extLst>
            </c:dLbl>
            <c:dLbl>
              <c:idx val="9"/>
              <c:layout>
                <c:manualLayout>
                  <c:x val="4.8292518481061281E-2"/>
                  <c:y val="6.2676155865132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A57-4BE0-A248-D8F9A2B52965}"/>
                </c:ext>
              </c:extLst>
            </c:dLbl>
            <c:dLbl>
              <c:idx val="10"/>
              <c:layout>
                <c:manualLayout>
                  <c:x val="5.2349763618997167E-2"/>
                  <c:y val="2.26123056733292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A57-4BE0-A248-D8F9A2B52965}"/>
                </c:ext>
              </c:extLst>
            </c:dLbl>
            <c:dLbl>
              <c:idx val="11"/>
              <c:delete val="1"/>
              <c:extLst>
                <c:ext xmlns:c15="http://schemas.microsoft.com/office/drawing/2012/chart" uri="{CE6537A1-D6FC-4f65-9D91-7224C49458BB}"/>
                <c:ext xmlns:c16="http://schemas.microsoft.com/office/drawing/2014/chart" uri="{C3380CC4-5D6E-409C-BE32-E72D297353CC}">
                  <c16:uniqueId val="{00000014-4A57-4BE0-A248-D8F9A2B52965}"/>
                </c:ext>
              </c:extLst>
            </c:dLbl>
            <c:numFmt formatCode="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(GRSV_CGAS_2_Zusatz!$C$111,GRSV_CGAS_2_Zusatz!$E$111,GRSV_CGAS_2_Zusatz!$G$111:$P$111)</c:f>
              <c:strCache>
                <c:ptCount val="12"/>
                <c:pt idx="0">
                  <c:v>AVS / AHV</c:v>
                </c:pt>
                <c:pt idx="1">
                  <c:v>AI / IV</c:v>
                </c:pt>
                <c:pt idx="2">
                  <c:v>PC / EL</c:v>
                </c:pt>
                <c:pt idx="3">
                  <c:v>PP / BV</c:v>
                </c:pt>
                <c:pt idx="4">
                  <c:v>AMal / KV</c:v>
                </c:pt>
                <c:pt idx="5">
                  <c:v>AA / UV</c:v>
                </c:pt>
                <c:pt idx="6">
                  <c:v>APG / EO</c:v>
                </c:pt>
                <c:pt idx="7">
                  <c:v>AC / ALV</c:v>
                </c:pt>
                <c:pt idx="8">
                  <c:v>AF / FZ</c:v>
                </c:pt>
                <c:pt idx="9">
                  <c:v>Ptra / ÜL</c:v>
                </c:pt>
                <c:pt idx="10">
                  <c:v>CPG / CEE</c:v>
                </c:pt>
                <c:pt idx="11">
                  <c:v>Total AS / SV Total</c:v>
                </c:pt>
              </c:strCache>
            </c:strRef>
          </c:cat>
          <c:val>
            <c:numRef>
              <c:f>(GRSV_CGAS_2_Zusatz!$C$113,GRSV_CGAS_2_Zusatz!$E$113,GRSV_CGAS_2_Zusatz!$G$113:$P$113)</c:f>
              <c:numCache>
                <c:formatCode>0.000000</c:formatCode>
                <c:ptCount val="12"/>
                <c:pt idx="0">
                  <c:v>1.6600860017764354E-2</c:v>
                </c:pt>
                <c:pt idx="1">
                  <c:v>-1.1949480296102127E-2</c:v>
                </c:pt>
                <c:pt idx="2">
                  <c:v>9.2835118922190395E-3</c:v>
                </c:pt>
                <c:pt idx="3">
                  <c:v>-1.4432662741386958E-2</c:v>
                </c:pt>
                <c:pt idx="4">
                  <c:v>4.5386462181252467E-2</c:v>
                </c:pt>
                <c:pt idx="5">
                  <c:v>1.5305885897952428E-2</c:v>
                </c:pt>
                <c:pt idx="6">
                  <c:v>5.336727736027491E-3</c:v>
                </c:pt>
                <c:pt idx="7">
                  <c:v>-0.48373254763027107</c:v>
                </c:pt>
                <c:pt idx="8">
                  <c:v>4.7027912145458208E-3</c:v>
                </c:pt>
                <c:pt idx="9">
                  <c:v>6.7558393155767869</c:v>
                </c:pt>
                <c:pt idx="10">
                  <c:v>-0.84513535528988881</c:v>
                </c:pt>
                <c:pt idx="11">
                  <c:v>-3.5571722958382963E-2</c:v>
                </c:pt>
              </c:numCache>
            </c:numRef>
          </c:val>
          <c:extLst>
            <c:ext xmlns:c16="http://schemas.microsoft.com/office/drawing/2014/chart" uri="{C3380CC4-5D6E-409C-BE32-E72D297353CC}">
              <c16:uniqueId val="{00000001-F698-4D98-BBBF-4736E599C669}"/>
            </c:ext>
          </c:extLst>
        </c:ser>
        <c:dLbls>
          <c:showLegendKey val="0"/>
          <c:showVal val="0"/>
          <c:showCatName val="0"/>
          <c:showSerName val="0"/>
          <c:showPercent val="0"/>
          <c:showBubbleSize val="0"/>
        </c:dLbls>
        <c:gapWidth val="150"/>
        <c:axId val="325108824"/>
        <c:axId val="565091296"/>
      </c:barChart>
      <c:catAx>
        <c:axId val="325108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de-DE"/>
          </a:p>
        </c:txPr>
        <c:crossAx val="565091296"/>
        <c:crossesAt val="0"/>
        <c:auto val="1"/>
        <c:lblAlgn val="ctr"/>
        <c:lblOffset val="100"/>
        <c:tickLblSkip val="1"/>
        <c:tickMarkSkip val="1"/>
        <c:noMultiLvlLbl val="0"/>
      </c:catAx>
      <c:valAx>
        <c:axId val="565091296"/>
        <c:scaling>
          <c:orientation val="minMax"/>
          <c:max val="0.5"/>
          <c:min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de-DE"/>
          </a:p>
        </c:txPr>
        <c:crossAx val="325108824"/>
        <c:crosses val="autoZero"/>
        <c:crossBetween val="between"/>
        <c:majorUnit val="5.000000000000001E-2"/>
        <c:minorUnit val="4.0000000000000114E-3"/>
      </c:valAx>
      <c:spPr>
        <a:solidFill>
          <a:schemeClr val="bg1"/>
        </a:solidFill>
        <a:ln w="12700">
          <a:solidFill>
            <a:srgbClr val="808080"/>
          </a:solidFill>
          <a:prstDash val="solid"/>
        </a:ln>
      </c:spPr>
    </c:plotArea>
    <c:legend>
      <c:legendPos val="b"/>
      <c:layout>
        <c:manualLayout>
          <c:xMode val="edge"/>
          <c:yMode val="edge"/>
          <c:x val="8.1134468283207722E-2"/>
          <c:y val="0.86120936805976178"/>
          <c:w val="0.52045269570661468"/>
          <c:h val="0.11168458509993943"/>
        </c:manualLayout>
      </c:layout>
      <c:overlay val="0"/>
      <c:spPr>
        <a:solidFill>
          <a:srgbClr val="FFFFFF"/>
        </a:solidFill>
        <a:ln w="3175">
          <a:solidFill>
            <a:srgbClr val="000000"/>
          </a:solidFill>
          <a:prstDash val="solid"/>
        </a:ln>
      </c:spPr>
    </c:legend>
    <c:plotVisOnly val="0"/>
    <c:dispBlanksAs val="gap"/>
    <c:showDLblsOverMax val="0"/>
  </c:chart>
  <c:spPr>
    <a:solidFill>
      <a:schemeClr val="bg1"/>
    </a:solidFill>
    <a:ln w="3175">
      <a:solidFill>
        <a:srgbClr val="000000"/>
      </a:solidFill>
      <a:prstDash val="solid"/>
    </a:ln>
  </c:spPr>
  <c:txPr>
    <a:bodyPr/>
    <a:lstStyle/>
    <a:p>
      <a:pPr>
        <a:defRPr sz="800" b="1"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78" footer="0.49212598450000178"/>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xdr:colOff>
      <xdr:row>21</xdr:row>
      <xdr:rowOff>104776</xdr:rowOff>
    </xdr:from>
    <xdr:to>
      <xdr:col>2</xdr:col>
      <xdr:colOff>1</xdr:colOff>
      <xdr:row>37</xdr:row>
      <xdr:rowOff>66675</xdr:rowOff>
    </xdr:to>
    <xdr:graphicFrame macro="">
      <xdr:nvGraphicFramePr>
        <xdr:cNvPr id="1072" name="Chart 12">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38</xdr:row>
      <xdr:rowOff>1</xdr:rowOff>
    </xdr:from>
    <xdr:to>
      <xdr:col>0</xdr:col>
      <xdr:colOff>3057525</xdr:colOff>
      <xdr:row>52</xdr:row>
      <xdr:rowOff>6350</xdr:rowOff>
    </xdr:to>
    <xdr:sp macro="" textlink="">
      <xdr:nvSpPr>
        <xdr:cNvPr id="7" name="Text Box 26">
          <a:extLst>
            <a:ext uri="{FF2B5EF4-FFF2-40B4-BE49-F238E27FC236}">
              <a16:creationId xmlns:a16="http://schemas.microsoft.com/office/drawing/2014/main" id="{00000000-0008-0000-0000-000007000000}"/>
            </a:ext>
          </a:extLst>
        </xdr:cNvPr>
        <xdr:cNvSpPr txBox="1">
          <a:spLocks noChangeArrowheads="1"/>
        </xdr:cNvSpPr>
      </xdr:nvSpPr>
      <xdr:spPr bwMode="auto">
        <a:xfrm>
          <a:off x="57150" y="8982076"/>
          <a:ext cx="3000375" cy="2578099"/>
        </a:xfrm>
        <a:prstGeom prst="rect">
          <a:avLst/>
        </a:prstGeom>
        <a:solidFill>
          <a:schemeClr val="bg1"/>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Les comptes des différentes branches d’assurances sociales ont été harmonisés pour le compte global. C'est pourquoi certaines des valeurs mentionnées ci-dessus se différencient des valeurs dans les comptes d’exploitation (tableau 2.2 des chapitres sur les assurances sociales). Le total est consolidé. Les totaux des recettes (resp. des cotisations assurés/employeurs) et des dépenses (resp. des prestations sociales) sont apurés de 705 millions de francs représentant les cotisations de l’AC à l’AVS/AI/APG/AAP/AANP/PP et les allocations familiales de l’AI et de l’AC. Les montants peu élevés ne sont pas apurés.</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*CGAS signifie : Selon les définitions du compte global des assurances sociales. Les recettes </a:t>
          </a:r>
          <a:r>
            <a:rPr lang="de-CH" sz="900" b="1" i="0" u="none" strike="noStrike" baseline="0">
              <a:solidFill>
                <a:sysClr val="windowText" lastClr="000000"/>
              </a:solidFill>
              <a:latin typeface="Arial" panose="020B0604020202020204" pitchFamily="34" charset="0"/>
              <a:cs typeface="Arial" panose="020B0604020202020204" pitchFamily="34" charset="0"/>
            </a:rPr>
            <a:t>n'incluent pas</a:t>
          </a:r>
          <a:r>
            <a:rPr lang="de-CH" sz="900" b="0" i="0" u="none" strike="noStrike" baseline="0">
              <a:solidFill>
                <a:sysClr val="windowText" lastClr="000000"/>
              </a:solidFill>
              <a:latin typeface="Arial" panose="020B0604020202020204" pitchFamily="34" charset="0"/>
              <a:cs typeface="Arial" panose="020B0604020202020204" pitchFamily="34" charset="0"/>
            </a:rPr>
            <a:t> les variations de valeur du capital.</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xdr:from>
      <xdr:col>1</xdr:col>
      <xdr:colOff>47625</xdr:colOff>
      <xdr:row>37</xdr:row>
      <xdr:rowOff>180975</xdr:rowOff>
    </xdr:from>
    <xdr:to>
      <xdr:col>1</xdr:col>
      <xdr:colOff>3067051</xdr:colOff>
      <xdr:row>51</xdr:row>
      <xdr:rowOff>34925</xdr:rowOff>
    </xdr:to>
    <xdr:sp macro="" textlink="">
      <xdr:nvSpPr>
        <xdr:cNvPr id="8" name="Text Box 25">
          <a:extLst>
            <a:ext uri="{FF2B5EF4-FFF2-40B4-BE49-F238E27FC236}">
              <a16:creationId xmlns:a16="http://schemas.microsoft.com/office/drawing/2014/main" id="{00000000-0008-0000-0000-000008000000}"/>
            </a:ext>
          </a:extLst>
        </xdr:cNvPr>
        <xdr:cNvSpPr txBox="1">
          <a:spLocks noChangeArrowheads="1"/>
        </xdr:cNvSpPr>
      </xdr:nvSpPr>
      <xdr:spPr bwMode="auto">
        <a:xfrm>
          <a:off x="3162300" y="8963025"/>
          <a:ext cx="3019426" cy="2463800"/>
        </a:xfrm>
        <a:prstGeom prst="rect">
          <a:avLst/>
        </a:prstGeom>
        <a:solidFill>
          <a:schemeClr val="bg1"/>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Die Rechnungen der einzelnen SV-Zweige wurden für die Gesamtrechnung harmonisiert. Daher unterscheiden sich einzelne der untenstehenden Werte von den Angaben in den Betriebsrechnungen (Tabelle 2.2 der Sozialversicherungskapitel). Das Total ist konsolidiert. Die Gesamteinnahmen (bzw. Beiträge Versicherte und Arbeitgeber) und -ausgaben (bzw. Sozialleistungen) sind um die 705 Mio. Fr. AHV/IV/EO/BUV/NBUV/BV-Beiträge der ALV und die Familienzulagen der IV und ALV bereinigt. Kleinere Beträge sind nicht bereinigt.</a:t>
          </a: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*GRSV heisst: Gemäss den Definitionen der Gesamtrechnung der Sozialversicherungen. Die Einnahmen sind </a:t>
          </a:r>
          <a:r>
            <a:rPr lang="de-CH" sz="900" b="1" i="0" u="none" strike="noStrike" baseline="0">
              <a:solidFill>
                <a:sysClr val="windowText" lastClr="000000"/>
              </a:solidFill>
              <a:latin typeface="Arial" panose="020B0604020202020204" pitchFamily="34" charset="0"/>
              <a:cs typeface="Arial" panose="020B0604020202020204" pitchFamily="34" charset="0"/>
            </a:rPr>
            <a:t>ohne</a:t>
          </a:r>
          <a:r>
            <a:rPr lang="de-CH" sz="900" b="0" i="0" u="none" strike="noStrike" baseline="0">
              <a:solidFill>
                <a:sysClr val="windowText" lastClr="000000"/>
              </a:solidFill>
              <a:latin typeface="Arial" panose="020B0604020202020204" pitchFamily="34" charset="0"/>
              <a:cs typeface="Arial" panose="020B0604020202020204" pitchFamily="34" charset="0"/>
            </a:rPr>
            <a:t> Kapitalwertänderungen berechnet.</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Bereich Datengrundlagen und Analysen</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0.89348</cdr:x>
      <cdr:y>0.86587</cdr:y>
    </cdr:from>
    <cdr:to>
      <cdr:x>0.89348</cdr:x>
      <cdr:y>0.86587</cdr:y>
    </cdr:to>
    <cdr:sp macro="" textlink="">
      <cdr:nvSpPr>
        <cdr:cNvPr id="2050" name="Text 1"/>
        <cdr:cNvSpPr txBox="1">
          <a:spLocks xmlns:a="http://schemas.openxmlformats.org/drawingml/2006/main" noChangeArrowheads="1"/>
        </cdr:cNvSpPr>
      </cdr:nvSpPr>
      <cdr:spPr bwMode="auto">
        <a:xfrm xmlns:a="http://schemas.openxmlformats.org/drawingml/2006/main">
          <a:off x="5432835" y="463823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CH" sz="1000" b="0" i="0" u="none" strike="noStrike" baseline="0">
              <a:solidFill>
                <a:srgbClr val="000000"/>
              </a:solidFill>
              <a:latin typeface="Arial"/>
              <a:cs typeface="Arial"/>
            </a:rPr>
            <a:t>Mrd. Fr.</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19</xdr:row>
      <xdr:rowOff>1</xdr:rowOff>
    </xdr:from>
    <xdr:to>
      <xdr:col>2</xdr:col>
      <xdr:colOff>0</xdr:colOff>
      <xdr:row>35</xdr:row>
      <xdr:rowOff>1</xdr:rowOff>
    </xdr:to>
    <xdr:graphicFrame macro="">
      <xdr:nvGraphicFramePr>
        <xdr:cNvPr id="2" name="Chart 3">
          <a:extLst>
            <a:ext uri="{FF2B5EF4-FFF2-40B4-BE49-F238E27FC236}">
              <a16:creationId xmlns:a16="http://schemas.microsoft.com/office/drawing/2014/main" id="{3ADE12AB-727A-4E9B-BE70-FE5431AB6B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107950</xdr:colOff>
      <xdr:row>35</xdr:row>
      <xdr:rowOff>95250</xdr:rowOff>
    </xdr:from>
    <xdr:to>
      <xdr:col>0</xdr:col>
      <xdr:colOff>3108325</xdr:colOff>
      <xdr:row>48</xdr:row>
      <xdr:rowOff>126999</xdr:rowOff>
    </xdr:to>
    <xdr:sp macro="" textlink="">
      <xdr:nvSpPr>
        <xdr:cNvPr id="3" name="Text Box 26">
          <a:extLst>
            <a:ext uri="{FF2B5EF4-FFF2-40B4-BE49-F238E27FC236}">
              <a16:creationId xmlns:a16="http://schemas.microsoft.com/office/drawing/2014/main" id="{65CFF2AF-CB76-4C49-9767-340D1CF59F55}"/>
            </a:ext>
          </a:extLst>
        </xdr:cNvPr>
        <xdr:cNvSpPr txBox="1">
          <a:spLocks noChangeArrowheads="1"/>
        </xdr:cNvSpPr>
      </xdr:nvSpPr>
      <xdr:spPr bwMode="auto">
        <a:xfrm>
          <a:off x="107950" y="5762625"/>
          <a:ext cx="609600" cy="2136774"/>
        </a:xfrm>
        <a:prstGeom prst="rect">
          <a:avLst/>
        </a:prstGeom>
        <a:solidFill>
          <a:schemeClr val="bg1"/>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Les comptes des différentes branches d’assurances sociales ont été harmonisés pour le compte global. C'est pourquoi certaines des valeurs mentionnées ci-dessus se différencient des valeurs dans les comptes d’exploitation (tableaux 3 et 4 des chapitres sur les assurances sociales). Le total est consolidé. Les totaux des recettes (resp. des cotisations assurés/employeurs) et des dépenses (resp. des prestations sociales) sont apurés de 705 millions de francs représentant les cotisations de l’AC à l’AVS/AI/APG/AAP/AANP/PP et les allocations familiales de l’AI et de l’AC. Les montants peu élevés ne sont pas apurés.</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*CGAS signifie : Selon les définitions du compte global des assurances sociales. Les recettes </a:t>
          </a:r>
          <a:r>
            <a:rPr lang="de-CH" sz="900" b="1" i="0" u="none" strike="noStrike" baseline="0">
              <a:solidFill>
                <a:sysClr val="windowText" lastClr="000000"/>
              </a:solidFill>
              <a:latin typeface="Arial" panose="020B0604020202020204" pitchFamily="34" charset="0"/>
              <a:cs typeface="Arial" panose="020B0604020202020204" pitchFamily="34" charset="0"/>
            </a:rPr>
            <a:t>n'incluent pas</a:t>
          </a:r>
          <a:r>
            <a:rPr lang="de-CH" sz="900" b="0" i="0" u="none" strike="noStrike" baseline="0">
              <a:solidFill>
                <a:sysClr val="windowText" lastClr="000000"/>
              </a:solidFill>
              <a:latin typeface="Arial" panose="020B0604020202020204" pitchFamily="34" charset="0"/>
              <a:cs typeface="Arial" panose="020B0604020202020204" pitchFamily="34" charset="0"/>
            </a:rPr>
            <a:t> les variations de valeur du capital.</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xdr:from>
      <xdr:col>1</xdr:col>
      <xdr:colOff>98425</xdr:colOff>
      <xdr:row>35</xdr:row>
      <xdr:rowOff>126999</xdr:rowOff>
    </xdr:from>
    <xdr:to>
      <xdr:col>1</xdr:col>
      <xdr:colOff>3117851</xdr:colOff>
      <xdr:row>48</xdr:row>
      <xdr:rowOff>38099</xdr:rowOff>
    </xdr:to>
    <xdr:sp macro="" textlink="">
      <xdr:nvSpPr>
        <xdr:cNvPr id="4" name="Text Box 25">
          <a:extLst>
            <a:ext uri="{FF2B5EF4-FFF2-40B4-BE49-F238E27FC236}">
              <a16:creationId xmlns:a16="http://schemas.microsoft.com/office/drawing/2014/main" id="{9DE8BCF8-78DB-40B6-BED2-40EBFF06C350}"/>
            </a:ext>
          </a:extLst>
        </xdr:cNvPr>
        <xdr:cNvSpPr txBox="1">
          <a:spLocks noChangeArrowheads="1"/>
        </xdr:cNvSpPr>
      </xdr:nvSpPr>
      <xdr:spPr bwMode="auto">
        <a:xfrm>
          <a:off x="812800" y="5794374"/>
          <a:ext cx="619126" cy="2016125"/>
        </a:xfrm>
        <a:prstGeom prst="rect">
          <a:avLst/>
        </a:prstGeom>
        <a:solidFill>
          <a:schemeClr val="bg1"/>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Die Rechnungen der einzelnen SV-Zweige wurden für die Gesamtrechnung harmonisiert. Daher unterscheiden sich einzelne der untenstehenden Werte von den Angaben in den Betriebsrechnungen (Tabellen 3 und 4 der Sozialversicherungskapitel). Das Total ist konsolidiert. Die Gesamteinnahmen (bzw. Beiträge Versicherte und Arbeitgeber) und -ausgaben (bzw. Sozialleistungen) sind um die 705 Mio. Fr. AHV/IV/EO/BUV/NBUV/BV-Beiträge der ALV und die Familienzulagen der IV und ALV bereinigt. Kleinere Beträge sind nicht bereinigt.</a:t>
          </a: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*GRSV heisst: Gemäss den Definitionen der Gesamtrechnung der Sozialversicherungen. Die Einnahmen sind </a:t>
          </a:r>
          <a:r>
            <a:rPr lang="de-CH" sz="900" b="1" i="0" u="none" strike="noStrike" baseline="0">
              <a:solidFill>
                <a:sysClr val="windowText" lastClr="000000"/>
              </a:solidFill>
              <a:latin typeface="Arial" panose="020B0604020202020204" pitchFamily="34" charset="0"/>
              <a:cs typeface="Arial" panose="020B0604020202020204" pitchFamily="34" charset="0"/>
            </a:rPr>
            <a:t>ohne</a:t>
          </a:r>
          <a:r>
            <a:rPr lang="de-CH" sz="900" b="0" i="0" u="none" strike="noStrike" baseline="0">
              <a:solidFill>
                <a:sysClr val="windowText" lastClr="000000"/>
              </a:solidFill>
              <a:latin typeface="Arial" panose="020B0604020202020204" pitchFamily="34" charset="0"/>
              <a:cs typeface="Arial" panose="020B0604020202020204" pitchFamily="34" charset="0"/>
            </a:rPr>
            <a:t> Kapitalwertänderungen berechnet.</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Bereich Datengrundlagen und Analysen</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0.6208</cdr:x>
      <cdr:y>0.16106</cdr:y>
    </cdr:from>
    <cdr:to>
      <cdr:x>0.6789</cdr:x>
      <cdr:y>0.23317</cdr:y>
    </cdr:to>
    <cdr:sp macro="" textlink="">
      <cdr:nvSpPr>
        <cdr:cNvPr id="2" name="Textfeld 1"/>
        <cdr:cNvSpPr txBox="1"/>
      </cdr:nvSpPr>
      <cdr:spPr>
        <a:xfrm xmlns:a="http://schemas.openxmlformats.org/drawingml/2006/main">
          <a:off x="3867151" y="638174"/>
          <a:ext cx="36195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BSV$\Org\MASS\08_statprod\00_svs\03_data\00_grsv\Jahreszahlen_Tit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b.intra.admin.ch\BSV$\Org\MASS\08_statprod\00_svs\03_data\00_grsv\grs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b.intra.admin.ch\BSV$\Org\MASS\08_statprod\00_svs\03_data\00_grsv\grsv_zw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1"/>
    </sheetNames>
    <sheetDataSet>
      <sheetData sheetId="0">
        <row r="5">
          <cell r="B5" t="str">
            <v>2022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Struktur Sozialleist nach Zweig"/>
      <sheetName val="GR ab 87 nach Veränd. Kapital"/>
      <sheetName val="SV 23"/>
      <sheetName val="SV 22"/>
      <sheetName val="SV 21"/>
      <sheetName val="SV 20"/>
      <sheetName val="SV 19"/>
      <sheetName val="SV 18"/>
      <sheetName val="SV 17"/>
      <sheetName val="SV 16"/>
      <sheetName val="SV 15"/>
      <sheetName val="SV 14"/>
      <sheetName val="SV 13"/>
      <sheetName val="SV 12"/>
      <sheetName val="SV 11"/>
      <sheetName val="SV 10"/>
      <sheetName val="SV 09"/>
      <sheetName val="SV 08"/>
      <sheetName val="SV 07"/>
      <sheetName val="SV 06"/>
      <sheetName val="SV 05"/>
      <sheetName val="SV 04"/>
      <sheetName val="SV 03"/>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B SV_Quoten"/>
      <sheetName val="Anmerkungen zu den Quoten"/>
      <sheetName val="5-Jahres Analysen GR Mio. "/>
      <sheetName val="Kontrolle 10Ber Tabellen"/>
      <sheetName val="10-Jahres Analysen GR Mio."/>
    </sheetNames>
    <sheetDataSet>
      <sheetData sheetId="0">
        <row r="4">
          <cell r="D4">
            <v>58339.366742485734</v>
          </cell>
        </row>
      </sheetData>
      <sheetData sheetId="1">
        <row r="5">
          <cell r="C5">
            <v>58339.366742485734</v>
          </cell>
        </row>
      </sheetData>
      <sheetData sheetId="2">
        <row r="5">
          <cell r="B5">
            <v>58339.366742485734</v>
          </cell>
        </row>
      </sheetData>
      <sheetData sheetId="3"/>
      <sheetData sheetId="4"/>
      <sheetData sheetId="5">
        <row r="5">
          <cell r="B5">
            <v>45715.531021626965</v>
          </cell>
        </row>
      </sheetData>
      <sheetData sheetId="6"/>
      <sheetData sheetId="7">
        <row r="5">
          <cell r="C5">
            <v>13800.921403616469</v>
          </cell>
        </row>
      </sheetData>
      <sheetData sheetId="8">
        <row r="7">
          <cell r="D7">
            <v>51830.799191882943</v>
          </cell>
        </row>
      </sheetData>
      <sheetData sheetId="9">
        <row r="7">
          <cell r="D7">
            <v>50007.53541508835</v>
          </cell>
          <cell r="E7">
            <v>3169.9271050000002</v>
          </cell>
          <cell r="F7">
            <v>9884.677684069411</v>
          </cell>
          <cell r="G7">
            <v>2323.4374480000001</v>
          </cell>
          <cell r="H7">
            <v>5493.3645530000003</v>
          </cell>
          <cell r="I7">
            <v>79912.344429800345</v>
          </cell>
          <cell r="J7">
            <v>33151.339184350007</v>
          </cell>
          <cell r="K7">
            <v>7416.8075090000002</v>
          </cell>
          <cell r="L7">
            <v>2113.7350588822392</v>
          </cell>
          <cell r="M7">
            <v>9682.3896613100005</v>
          </cell>
          <cell r="N7">
            <v>6947.1527094199992</v>
          </cell>
          <cell r="O7">
            <v>13.641473929999998</v>
          </cell>
          <cell r="P7">
            <v>277.37753607000008</v>
          </cell>
          <cell r="Q7">
            <v>204195.43422162044</v>
          </cell>
        </row>
        <row r="8">
          <cell r="D8">
            <v>36266.344579930003</v>
          </cell>
          <cell r="E8" t="str">
            <v>–</v>
          </cell>
          <cell r="F8">
            <v>5861.5567065000023</v>
          </cell>
          <cell r="G8" t="str">
            <v>–</v>
          </cell>
          <cell r="H8" t="str">
            <v>–</v>
          </cell>
          <cell r="I8">
            <v>63457.584584575307</v>
          </cell>
          <cell r="J8">
            <v>27552.522358850001</v>
          </cell>
          <cell r="K8">
            <v>6214.6434339999996</v>
          </cell>
          <cell r="L8">
            <v>2091.99988859</v>
          </cell>
          <cell r="M8">
            <v>7944.0986901899996</v>
          </cell>
          <cell r="N8">
            <v>6608.8426258799991</v>
          </cell>
          <cell r="O8" t="str">
            <v>–</v>
          </cell>
          <cell r="P8" t="str">
            <v>–</v>
          </cell>
          <cell r="Q8">
            <v>155292.66187521533</v>
          </cell>
        </row>
        <row r="9">
          <cell r="D9">
            <v>13170.4365521</v>
          </cell>
          <cell r="E9">
            <v>3169.9271050000002</v>
          </cell>
          <cell r="F9">
            <v>3941.816437</v>
          </cell>
          <cell r="G9">
            <v>2323.4374480000001</v>
          </cell>
          <cell r="H9">
            <v>5493.3645530000003</v>
          </cell>
          <cell r="I9" t="str">
            <v>–</v>
          </cell>
          <cell r="J9">
            <v>5330.5107481999994</v>
          </cell>
          <cell r="K9" t="str">
            <v>–</v>
          </cell>
          <cell r="L9" t="str">
            <v>–</v>
          </cell>
          <cell r="M9">
            <v>1708.33717351</v>
          </cell>
          <cell r="N9">
            <v>188.41998953999999</v>
          </cell>
          <cell r="O9">
            <v>13.641473929999998</v>
          </cell>
          <cell r="P9">
            <v>277.37753607000008</v>
          </cell>
          <cell r="Q9">
            <v>30123.904463350002</v>
          </cell>
        </row>
        <row r="10">
          <cell r="D10">
            <v>9657.0845487700008</v>
          </cell>
          <cell r="E10">
            <v>943.05298800000003</v>
          </cell>
          <cell r="F10">
            <v>3941.816437</v>
          </cell>
          <cell r="G10">
            <v>873.02279999999996</v>
          </cell>
          <cell r="H10">
            <v>1816.0757880000001</v>
          </cell>
          <cell r="I10" t="str">
            <v>–</v>
          </cell>
          <cell r="J10">
            <v>2870.7029210000001</v>
          </cell>
          <cell r="K10" t="str">
            <v>–</v>
          </cell>
          <cell r="L10" t="str">
            <v>–</v>
          </cell>
          <cell r="M10">
            <v>1515.0079385099998</v>
          </cell>
          <cell r="N10">
            <v>42.741207700000004</v>
          </cell>
          <cell r="O10">
            <v>13.641473929999998</v>
          </cell>
          <cell r="P10">
            <v>277.37753607000008</v>
          </cell>
          <cell r="Q10">
            <v>20134.447850979999</v>
          </cell>
        </row>
        <row r="14">
          <cell r="D14">
            <v>568.8080291483526</v>
          </cell>
          <cell r="E14" t="str">
            <v>–</v>
          </cell>
          <cell r="F14">
            <v>48.930280349409202</v>
          </cell>
          <cell r="G14" t="str">
            <v>–</v>
          </cell>
          <cell r="H14" t="str">
            <v>–</v>
          </cell>
          <cell r="I14">
            <v>16248.701108143598</v>
          </cell>
          <cell r="J14">
            <v>287.56177993000028</v>
          </cell>
          <cell r="K14">
            <v>976.95535000000018</v>
          </cell>
          <cell r="L14">
            <v>21.735170292239332</v>
          </cell>
          <cell r="M14">
            <v>9.5885305899999995</v>
          </cell>
          <cell r="N14">
            <v>-186.123549</v>
          </cell>
          <cell r="O14" t="str">
            <v>–</v>
          </cell>
          <cell r="P14" t="str">
            <v>–</v>
          </cell>
          <cell r="Q14">
            <v>17976.156699453601</v>
          </cell>
        </row>
        <row r="15">
          <cell r="D15">
            <v>1.9462539100000003</v>
          </cell>
          <cell r="E15" t="str">
            <v>–</v>
          </cell>
          <cell r="F15">
            <v>32.374260220000004</v>
          </cell>
          <cell r="G15" t="str">
            <v>–</v>
          </cell>
          <cell r="H15" t="str">
            <v>–</v>
          </cell>
          <cell r="I15">
            <v>206.05873708144148</v>
          </cell>
          <cell r="J15">
            <v>-19.25570262999986</v>
          </cell>
          <cell r="K15">
            <v>225.20872500000002</v>
          </cell>
          <cell r="L15" t="str">
            <v>–</v>
          </cell>
          <cell r="M15">
            <v>20.365267019999997</v>
          </cell>
          <cell r="N15">
            <v>336.013643</v>
          </cell>
          <cell r="O15" t="str">
            <v>–</v>
          </cell>
          <cell r="P15" t="str">
            <v>–</v>
          </cell>
          <cell r="Q15">
            <v>802.71118360144169</v>
          </cell>
        </row>
        <row r="21">
          <cell r="D21">
            <v>47807.349251349995</v>
          </cell>
          <cell r="E21">
            <v>3169.9271050000002</v>
          </cell>
          <cell r="F21">
            <v>9714.1605985799997</v>
          </cell>
          <cell r="G21">
            <v>2323.4374480000001</v>
          </cell>
          <cell r="H21">
            <v>5493.3645530000003</v>
          </cell>
          <cell r="I21">
            <v>58953.281048687211</v>
          </cell>
          <cell r="J21">
            <v>34587.752248380013</v>
          </cell>
          <cell r="K21">
            <v>7199.5530149999995</v>
          </cell>
          <cell r="L21">
            <v>1874.5644755699998</v>
          </cell>
          <cell r="M21">
            <v>7375.7346136499982</v>
          </cell>
          <cell r="N21">
            <v>6906.5021374200005</v>
          </cell>
          <cell r="O21">
            <v>13.641473929999998</v>
          </cell>
          <cell r="P21">
            <v>277.37753606999996</v>
          </cell>
          <cell r="Q21">
            <v>179498.3499583372</v>
          </cell>
        </row>
        <row r="22">
          <cell r="D22">
            <v>47586.910531709997</v>
          </cell>
          <cell r="E22">
            <v>3169.9271050000002</v>
          </cell>
          <cell r="F22">
            <v>8905.9340097799995</v>
          </cell>
          <cell r="G22">
            <v>2323.4374480000001</v>
          </cell>
          <cell r="H22">
            <v>5493.3645530000003</v>
          </cell>
          <cell r="I22">
            <v>47177.593265557931</v>
          </cell>
          <cell r="J22">
            <v>33230.451418430013</v>
          </cell>
          <cell r="K22">
            <v>6041.0562030000001</v>
          </cell>
          <cell r="L22">
            <v>1869.7763605599998</v>
          </cell>
          <cell r="M22">
            <v>6542.0965447299986</v>
          </cell>
          <cell r="N22">
            <v>6386.6926765899998</v>
          </cell>
          <cell r="O22">
            <v>13.641473929999998</v>
          </cell>
          <cell r="P22">
            <v>251.55389996999995</v>
          </cell>
          <cell r="Q22">
            <v>162794.13994395794</v>
          </cell>
        </row>
        <row r="23">
          <cell r="D23">
            <v>220.43871963999999</v>
          </cell>
          <cell r="E23" t="str">
            <v>…</v>
          </cell>
          <cell r="F23">
            <v>756.80556748000004</v>
          </cell>
          <cell r="G23" t="str">
            <v>…</v>
          </cell>
          <cell r="H23" t="str">
            <v>…</v>
          </cell>
          <cell r="I23">
            <v>7292.5453918536214</v>
          </cell>
          <cell r="J23">
            <v>1700.0247909500001</v>
          </cell>
          <cell r="K23">
            <v>990.84378400000003</v>
          </cell>
          <cell r="L23">
            <v>4.7881150099999994</v>
          </cell>
          <cell r="M23">
            <v>832.30298665999999</v>
          </cell>
          <cell r="N23">
            <v>123.67996483</v>
          </cell>
          <cell r="O23" t="str">
            <v>–</v>
          </cell>
          <cell r="P23">
            <v>25.823636100000002</v>
          </cell>
          <cell r="Q23">
            <v>11947.252956523624</v>
          </cell>
        </row>
        <row r="24">
          <cell r="D24" t="str">
            <v>–</v>
          </cell>
          <cell r="E24" t="str">
            <v>–</v>
          </cell>
          <cell r="F24">
            <v>51.421021320000001</v>
          </cell>
          <cell r="G24" t="str">
            <v>–</v>
          </cell>
          <cell r="H24" t="str">
            <v>–</v>
          </cell>
          <cell r="I24">
            <v>4483.14239127566</v>
          </cell>
          <cell r="J24">
            <v>-342.72396099999997</v>
          </cell>
          <cell r="K24">
            <v>167.65302799999998</v>
          </cell>
          <cell r="L24" t="str">
            <v>–</v>
          </cell>
          <cell r="M24">
            <v>1.3350822600000001</v>
          </cell>
          <cell r="N24">
            <v>396.12949600000002</v>
          </cell>
          <cell r="O24" t="str">
            <v>–</v>
          </cell>
          <cell r="P24" t="str">
            <v>–</v>
          </cell>
          <cell r="Q24">
            <v>4756.9570578556595</v>
          </cell>
        </row>
        <row r="25">
          <cell r="D25">
            <v>2200.1861637383554</v>
          </cell>
          <cell r="E25" t="str">
            <v>–</v>
          </cell>
          <cell r="F25">
            <v>170.51708548941133</v>
          </cell>
          <cell r="G25" t="str">
            <v>–</v>
          </cell>
          <cell r="H25" t="str">
            <v>–</v>
          </cell>
          <cell r="I25">
            <v>20959.063381113134</v>
          </cell>
          <cell r="J25">
            <v>-1436.4130640300064</v>
          </cell>
          <cell r="K25">
            <v>217.2544940000007</v>
          </cell>
          <cell r="L25">
            <v>239.17058331223939</v>
          </cell>
          <cell r="M25">
            <v>2306.6550476600014</v>
          </cell>
          <cell r="N25">
            <v>40.650571999998647</v>
          </cell>
          <cell r="O25" t="str">
            <v>–</v>
          </cell>
          <cell r="P25" t="str">
            <v>–</v>
          </cell>
          <cell r="Q25">
            <v>24697.084263283134</v>
          </cell>
        </row>
        <row r="31">
          <cell r="D31">
            <v>-4905.9554429583523</v>
          </cell>
          <cell r="E31" t="str">
            <v>–</v>
          </cell>
          <cell r="F31">
            <v>-463.96560325940925</v>
          </cell>
          <cell r="G31" t="str">
            <v>–</v>
          </cell>
          <cell r="H31" t="str">
            <v>–</v>
          </cell>
          <cell r="I31">
            <v>-116927.88484283394</v>
          </cell>
          <cell r="J31">
            <v>-1990.8</v>
          </cell>
          <cell r="K31">
            <v>-5804.3429999999998</v>
          </cell>
          <cell r="L31">
            <v>-206.09674264223932</v>
          </cell>
          <cell r="M31" t="str">
            <v>–</v>
          </cell>
          <cell r="N31" t="str">
            <v>…</v>
          </cell>
          <cell r="O31" t="str">
            <v>–</v>
          </cell>
          <cell r="P31" t="str">
            <v>–</v>
          </cell>
          <cell r="Q31">
            <v>-130299.04563169394</v>
          </cell>
        </row>
        <row r="32">
          <cell r="D32" t="str">
            <v>–</v>
          </cell>
          <cell r="E32" t="str">
            <v>–</v>
          </cell>
          <cell r="F32" t="str">
            <v>–</v>
          </cell>
          <cell r="G32" t="str">
            <v>–</v>
          </cell>
          <cell r="H32" t="str">
            <v>–</v>
          </cell>
          <cell r="I32">
            <v>45.605280680771102</v>
          </cell>
          <cell r="J32">
            <v>783.56925928000487</v>
          </cell>
          <cell r="K32">
            <v>-211.95879390998834</v>
          </cell>
          <cell r="L32" t="str">
            <v>–</v>
          </cell>
          <cell r="M32" t="str">
            <v>–</v>
          </cell>
          <cell r="N32">
            <v>-53.095772999998644</v>
          </cell>
          <cell r="O32" t="str">
            <v>–</v>
          </cell>
          <cell r="P32" t="str">
            <v>–</v>
          </cell>
          <cell r="Q32">
            <v>564.11997305078899</v>
          </cell>
        </row>
        <row r="33">
          <cell r="D33">
            <v>47035.172309369998</v>
          </cell>
          <cell r="E33" t="str">
            <v>–</v>
          </cell>
          <cell r="F33">
            <v>-6264.7690289699976</v>
          </cell>
          <cell r="G33" t="str">
            <v>–</v>
          </cell>
          <cell r="H33" t="str">
            <v>–</v>
          </cell>
          <cell r="I33">
            <v>1065787.0880305218</v>
          </cell>
          <cell r="J33">
            <v>13635.896143919999</v>
          </cell>
          <cell r="K33">
            <v>66727.149351090004</v>
          </cell>
          <cell r="L33">
            <v>1614.8426516500001</v>
          </cell>
          <cell r="M33">
            <v>4020.5717957799998</v>
          </cell>
          <cell r="N33">
            <v>3382.6624780000002</v>
          </cell>
          <cell r="O33" t="str">
            <v>–</v>
          </cell>
          <cell r="P33" t="str">
            <v>–</v>
          </cell>
          <cell r="Q33">
            <v>1195938.6137313617</v>
          </cell>
        </row>
        <row r="34">
          <cell r="D34">
            <v>0.27548978887860198</v>
          </cell>
          <cell r="E34">
            <v>1</v>
          </cell>
          <cell r="F34">
            <v>0.40578044772867028</v>
          </cell>
          <cell r="G34">
            <v>1</v>
          </cell>
          <cell r="H34">
            <v>1</v>
          </cell>
          <cell r="I34" t="str">
            <v>–</v>
          </cell>
          <cell r="J34">
            <v>0.15411555830285747</v>
          </cell>
          <cell r="K34" t="str">
            <v>–</v>
          </cell>
          <cell r="L34" t="str">
            <v>–</v>
          </cell>
          <cell r="M34">
            <v>0.23161586784161722</v>
          </cell>
          <cell r="N34">
            <v>2.7281536411771289E-2</v>
          </cell>
          <cell r="O34">
            <v>1</v>
          </cell>
          <cell r="P34">
            <v>1.0000000000000004</v>
          </cell>
          <cell r="Q34">
            <v>0.16782273748110757</v>
          </cell>
        </row>
      </sheetData>
      <sheetData sheetId="10">
        <row r="7">
          <cell r="D7">
            <v>48443.975785641436</v>
          </cell>
        </row>
      </sheetData>
      <sheetData sheetId="11">
        <row r="7">
          <cell r="D7">
            <v>47088.213382442584</v>
          </cell>
        </row>
      </sheetData>
      <sheetData sheetId="12">
        <row r="7">
          <cell r="D7">
            <v>44689.346380653726</v>
          </cell>
        </row>
      </sheetData>
      <sheetData sheetId="13">
        <row r="7">
          <cell r="D7">
            <v>43585.284560969012</v>
          </cell>
        </row>
      </sheetData>
      <sheetData sheetId="14">
        <row r="7">
          <cell r="D7">
            <v>42916.991632280384</v>
          </cell>
        </row>
      </sheetData>
      <sheetData sheetId="15">
        <row r="7">
          <cell r="D7">
            <v>42385.153495369967</v>
          </cell>
        </row>
      </sheetData>
      <sheetData sheetId="16">
        <row r="7">
          <cell r="D7">
            <v>41898.838564543577</v>
          </cell>
        </row>
      </sheetData>
      <sheetData sheetId="17">
        <row r="7">
          <cell r="D7">
            <v>41330.475722800948</v>
          </cell>
        </row>
      </sheetData>
      <sheetData sheetId="18">
        <row r="7">
          <cell r="D7">
            <v>40720.184495472698</v>
          </cell>
        </row>
      </sheetData>
      <sheetData sheetId="19">
        <row r="7">
          <cell r="D7">
            <v>39868.06612634012</v>
          </cell>
        </row>
      </sheetData>
      <sheetData sheetId="20">
        <row r="7">
          <cell r="D7">
            <v>39207.268725890244</v>
          </cell>
        </row>
      </sheetData>
      <sheetData sheetId="21">
        <row r="7">
          <cell r="D7">
            <v>38062.031123086555</v>
          </cell>
        </row>
      </sheetData>
      <sheetData sheetId="22">
        <row r="7">
          <cell r="D7">
            <v>37691.830278597117</v>
          </cell>
        </row>
      </sheetData>
      <sheetData sheetId="23">
        <row r="7">
          <cell r="D7">
            <v>36965.925316476074</v>
          </cell>
        </row>
      </sheetData>
      <sheetData sheetId="24">
        <row r="7">
          <cell r="D7">
            <v>35431.291800645267</v>
          </cell>
        </row>
      </sheetData>
      <sheetData sheetId="25">
        <row r="7">
          <cell r="D7">
            <v>33619.44763500175</v>
          </cell>
        </row>
      </sheetData>
      <sheetData sheetId="26">
        <row r="7">
          <cell r="D7">
            <v>32480.578402580304</v>
          </cell>
        </row>
      </sheetData>
      <sheetData sheetId="27">
        <row r="7">
          <cell r="D7">
            <v>31686.067194911418</v>
          </cell>
        </row>
      </sheetData>
      <sheetData sheetId="28">
        <row r="7">
          <cell r="D7">
            <v>31047.105703340072</v>
          </cell>
        </row>
      </sheetData>
      <sheetData sheetId="29">
        <row r="7">
          <cell r="D7">
            <v>30304.611192087999</v>
          </cell>
        </row>
      </sheetData>
      <sheetData sheetId="30">
        <row r="7">
          <cell r="D7">
            <v>30121.821441640121</v>
          </cell>
        </row>
      </sheetData>
      <sheetData sheetId="31">
        <row r="7">
          <cell r="D7">
            <v>28728.560339803778</v>
          </cell>
        </row>
      </sheetData>
      <sheetData sheetId="32">
        <row r="7">
          <cell r="D7">
            <v>27149.189640204386</v>
          </cell>
        </row>
      </sheetData>
      <sheetData sheetId="33">
        <row r="7">
          <cell r="D7">
            <v>25315.959996124242</v>
          </cell>
        </row>
      </sheetData>
      <sheetData sheetId="34">
        <row r="7">
          <cell r="D7">
            <v>25214.334630438701</v>
          </cell>
        </row>
      </sheetData>
      <sheetData sheetId="35">
        <row r="7">
          <cell r="D7">
            <v>24772.439656038936</v>
          </cell>
        </row>
      </sheetData>
      <sheetData sheetId="36">
        <row r="7">
          <cell r="D7">
            <v>24540.713630555052</v>
          </cell>
        </row>
      </sheetData>
      <sheetData sheetId="37">
        <row r="7">
          <cell r="D7">
            <v>23963.334626033069</v>
          </cell>
        </row>
      </sheetData>
      <sheetData sheetId="38">
        <row r="7">
          <cell r="D7">
            <v>23887.352028216555</v>
          </cell>
        </row>
      </sheetData>
      <sheetData sheetId="39">
        <row r="7">
          <cell r="D7">
            <v>23182.8767471836</v>
          </cell>
        </row>
      </sheetData>
      <sheetData sheetId="40">
        <row r="7">
          <cell r="D7">
            <v>22028.423218638753</v>
          </cell>
        </row>
      </sheetData>
      <sheetData sheetId="41">
        <row r="7">
          <cell r="D7">
            <v>20350.655490953286</v>
          </cell>
        </row>
      </sheetData>
      <sheetData sheetId="42">
        <row r="7">
          <cell r="D7">
            <v>18658.063050218185</v>
          </cell>
        </row>
      </sheetData>
      <sheetData sheetId="43">
        <row r="7">
          <cell r="D7">
            <v>17563.051335791788</v>
          </cell>
        </row>
      </sheetData>
      <sheetData sheetId="44"/>
      <sheetData sheetId="45"/>
      <sheetData sheetId="46"/>
      <sheetData sheetId="47"/>
      <sheetData sheetId="48"/>
      <sheetData sheetId="4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WR GR im Überblick"/>
      <sheetName val="ZWR GR nach Zweig"/>
      <sheetName val="ZWR GR Einnahmen nach Zweig"/>
      <sheetName val="ZWR GR Ausgaben nach Zweig"/>
      <sheetName val="ZWR GR nach Veränd. Kapital"/>
      <sheetName val="T1 ZWR 23"/>
      <sheetName val="T1 ZWR 22"/>
      <sheetName val="T1 ZWR 21"/>
      <sheetName val="T1 ZWR 20"/>
      <sheetName val="T1 ZWR 19"/>
      <sheetName val="T1 ZWR 18"/>
      <sheetName val="T1 ZWR 17"/>
      <sheetName val="T1 ZWR 16"/>
      <sheetName val="T1 ZWR 15"/>
      <sheetName val="T1 ZWR 14"/>
      <sheetName val="T1 ZWR 13"/>
      <sheetName val="T1 ZWR 12"/>
      <sheetName val="T1 ZWR 11"/>
      <sheetName val="T1 ZWR 10"/>
      <sheetName val="T1 ZWR 09"/>
      <sheetName val="T1 ZWR 08"/>
      <sheetName val="T1 ZWR 07"/>
      <sheetName val="T1 ZWR 06"/>
      <sheetName val="T1 ZWR 05"/>
      <sheetName val="T1 ZWR 04"/>
      <sheetName val="T1 ZWR 03"/>
      <sheetName val="T1 ZWR 02"/>
      <sheetName val="T1 ZWR 01"/>
      <sheetName val="T1 ZWR 00"/>
      <sheetName val="T1 ZWR 99"/>
      <sheetName val="T1 ZWR 98"/>
      <sheetName val="T1 ZWR 97"/>
      <sheetName val="T1 ZWR 96"/>
      <sheetName val="T1 ZWR 95"/>
      <sheetName val="T1 ZWR 94"/>
      <sheetName val="T1 ZWR 93"/>
      <sheetName val="T1 ZWR 92"/>
      <sheetName val="T1 ZWR 91"/>
      <sheetName val="T1 ZWR 90"/>
      <sheetName val="T1 ZWR 89"/>
    </sheetNames>
    <sheetDataSet>
      <sheetData sheetId="0"/>
      <sheetData sheetId="1"/>
      <sheetData sheetId="2"/>
      <sheetData sheetId="3"/>
      <sheetData sheetId="4"/>
      <sheetData sheetId="5"/>
      <sheetData sheetId="6">
        <row r="7">
          <cell r="D7">
            <v>3.2275625691117325E-2</v>
          </cell>
          <cell r="E7">
            <v>2.9365601027877856E-3</v>
          </cell>
          <cell r="F7">
            <v>3.9116857971387198E-2</v>
          </cell>
          <cell r="G7">
            <v>1.8073517816750005E-2</v>
          </cell>
          <cell r="H7">
            <v>9.2835118922190395E-3</v>
          </cell>
          <cell r="I7">
            <v>5.7028098449218396E-3</v>
          </cell>
          <cell r="J7">
            <v>2.1927090064451923E-2</v>
          </cell>
          <cell r="K7">
            <v>-0.16332278008475584</v>
          </cell>
          <cell r="L7">
            <v>3.1689535740086164E-2</v>
          </cell>
          <cell r="M7">
            <v>-0.31334790578158028</v>
          </cell>
          <cell r="N7">
            <v>-1.9726320622680558E-2</v>
          </cell>
          <cell r="O7">
            <v>6.7558393155767869</v>
          </cell>
          <cell r="P7">
            <v>-0.84513535528988859</v>
          </cell>
          <cell r="Q7">
            <v>-1.9227018751210415E-2</v>
          </cell>
        </row>
        <row r="8">
          <cell r="D8">
            <v>3.2354780030347086E-2</v>
          </cell>
          <cell r="E8" t="str">
            <v>–</v>
          </cell>
          <cell r="F8">
            <v>3.2339712985001448E-2</v>
          </cell>
          <cell r="G8" t="str">
            <v>–</v>
          </cell>
          <cell r="H8" t="str">
            <v>–</v>
          </cell>
          <cell r="I8">
            <v>3.8149194354698837E-2</v>
          </cell>
          <cell r="J8">
            <v>1.5328677839950672E-2</v>
          </cell>
          <cell r="K8">
            <v>-7.1236172231079892E-2</v>
          </cell>
          <cell r="L8">
            <v>3.0905451980978032E-2</v>
          </cell>
          <cell r="M8">
            <v>3.9011076236624476E-2</v>
          </cell>
          <cell r="N8">
            <v>2.4846096465386755E-2</v>
          </cell>
          <cell r="O8" t="str">
            <v>–</v>
          </cell>
          <cell r="P8" t="str">
            <v>–</v>
          </cell>
          <cell r="Q8">
            <v>2.9173062298199111E-2</v>
          </cell>
        </row>
        <row r="9">
          <cell r="D9">
            <v>3.1037661046204871E-2</v>
          </cell>
          <cell r="E9">
            <v>2.9365601027877856E-3</v>
          </cell>
          <cell r="F9">
            <v>5.1427651316526893E-2</v>
          </cell>
          <cell r="G9">
            <v>1.8073517816750005E-2</v>
          </cell>
          <cell r="H9">
            <v>9.2835118922190395E-3</v>
          </cell>
          <cell r="I9" t="str">
            <v>–</v>
          </cell>
          <cell r="J9">
            <v>-1.760869091939048E-2</v>
          </cell>
          <cell r="K9" t="str">
            <v>–</v>
          </cell>
          <cell r="L9" t="str">
            <v>–</v>
          </cell>
          <cell r="M9">
            <v>-0.73449266760939169</v>
          </cell>
          <cell r="N9">
            <v>-3.98433930940197E-2</v>
          </cell>
          <cell r="O9">
            <v>6.7558393155767869</v>
          </cell>
          <cell r="P9">
            <v>-0.84513535528988859</v>
          </cell>
          <cell r="Q9">
            <v>-0.15890726801422064</v>
          </cell>
        </row>
        <row r="10">
          <cell r="D10">
            <v>1.6600860018443599E-2</v>
          </cell>
          <cell r="E10">
            <v>2.1272446921675642E-2</v>
          </cell>
          <cell r="F10">
            <v>5.1427651316526893E-2</v>
          </cell>
          <cell r="G10">
            <v>2.8520130134440456E-2</v>
          </cell>
          <cell r="H10">
            <v>2.4743756165916758E-2</v>
          </cell>
          <cell r="I10" t="str">
            <v>–</v>
          </cell>
          <cell r="J10">
            <v>-9.4422489887149397E-4</v>
          </cell>
          <cell r="K10" t="str">
            <v>–</v>
          </cell>
          <cell r="L10" t="str">
            <v>–</v>
          </cell>
          <cell r="M10">
            <v>-0.75742723651997912</v>
          </cell>
          <cell r="N10">
            <v>-6.0404466794925726E-2</v>
          </cell>
          <cell r="O10">
            <v>6.7558393155767869</v>
          </cell>
          <cell r="P10">
            <v>-0.84513535528988859</v>
          </cell>
          <cell r="Q10">
            <v>-0.22494133318345988</v>
          </cell>
        </row>
        <row r="14">
          <cell r="D14">
            <v>5.9315838281759924E-2</v>
          </cell>
          <cell r="E14" t="str">
            <v>–</v>
          </cell>
          <cell r="F14">
            <v>5.0974333695499606E-2</v>
          </cell>
          <cell r="G14" t="str">
            <v>–</v>
          </cell>
          <cell r="H14" t="str">
            <v>–</v>
          </cell>
          <cell r="I14">
            <v>-0.10314835533514889</v>
          </cell>
          <cell r="J14">
            <v>0.2973787073389787</v>
          </cell>
          <cell r="K14">
            <v>-0.49326686369894324</v>
          </cell>
          <cell r="L14">
            <v>0.11318016899670037</v>
          </cell>
          <cell r="M14">
            <v>1.6144592169576064</v>
          </cell>
          <cell r="N14" t="str">
            <v>…</v>
          </cell>
          <cell r="O14" t="str">
            <v>–</v>
          </cell>
          <cell r="P14" t="str">
            <v>–</v>
          </cell>
          <cell r="Q14">
            <v>-5.3851505165839815E-2</v>
          </cell>
        </row>
        <row r="15">
          <cell r="D15">
            <v>-0.41472019609812688</v>
          </cell>
          <cell r="E15" t="str">
            <v>–</v>
          </cell>
          <cell r="F15">
            <v>-0.17140175837494179</v>
          </cell>
          <cell r="G15" t="str">
            <v>–</v>
          </cell>
          <cell r="H15" t="str">
            <v>–</v>
          </cell>
          <cell r="I15">
            <v>-4.613232604103551E-2</v>
          </cell>
          <cell r="J15">
            <v>0.94406246162449647</v>
          </cell>
          <cell r="K15">
            <v>-8.2067468361901069E-2</v>
          </cell>
          <cell r="L15" t="str">
            <v>–</v>
          </cell>
          <cell r="M15">
            <v>0.18850570231577324</v>
          </cell>
          <cell r="N15">
            <v>3.6030975895757093E-2</v>
          </cell>
          <cell r="O15" t="str">
            <v>–</v>
          </cell>
          <cell r="P15" t="str">
            <v>–</v>
          </cell>
          <cell r="Q15">
            <v>0.60224498926701908</v>
          </cell>
        </row>
        <row r="16">
          <cell r="D16">
            <v>1.6600860017764354E-2</v>
          </cell>
          <cell r="E16">
            <v>2.9365601027877856E-3</v>
          </cell>
          <cell r="F16">
            <v>-1.1949480296102127E-2</v>
          </cell>
          <cell r="G16">
            <v>1.8073517816750005E-2</v>
          </cell>
          <cell r="H16">
            <v>9.2835118922190395E-3</v>
          </cell>
          <cell r="I16">
            <v>-1.4432662741386958E-2</v>
          </cell>
          <cell r="J16">
            <v>4.5386462181252467E-2</v>
          </cell>
          <cell r="K16">
            <v>1.5305885897952428E-2</v>
          </cell>
          <cell r="L16">
            <v>5.336727736027491E-3</v>
          </cell>
          <cell r="M16">
            <v>-0.48373254763027107</v>
          </cell>
          <cell r="N16">
            <v>4.7027912145458208E-3</v>
          </cell>
          <cell r="O16">
            <v>6.7558393155767869</v>
          </cell>
          <cell r="P16">
            <v>-0.84513535528988881</v>
          </cell>
          <cell r="Q16">
            <v>-3.5571722958382963E-2</v>
          </cell>
        </row>
        <row r="17">
          <cell r="D17">
            <v>1.6659967937186625E-2</v>
          </cell>
          <cell r="E17">
            <v>2.9365601027877856E-3</v>
          </cell>
          <cell r="F17">
            <v>-1.253027940015803E-2</v>
          </cell>
          <cell r="G17">
            <v>1.8073517816750005E-2</v>
          </cell>
          <cell r="H17">
            <v>9.2835118922190395E-3</v>
          </cell>
          <cell r="I17">
            <v>5.3194051416636197E-2</v>
          </cell>
          <cell r="J17">
            <v>5.4511734795293823E-2</v>
          </cell>
          <cell r="K17">
            <v>1.6857214882820791E-2</v>
          </cell>
          <cell r="L17">
            <v>4.9795620042520118E-3</v>
          </cell>
          <cell r="M17">
            <v>-0.51257984925475131</v>
          </cell>
          <cell r="N17">
            <v>8.9895470102297169E-3</v>
          </cell>
          <cell r="O17">
            <v>6.7558393155767869</v>
          </cell>
          <cell r="P17">
            <v>-0.85640747345569568</v>
          </cell>
          <cell r="Q17">
            <v>-1.8654981238329087E-2</v>
          </cell>
        </row>
        <row r="18">
          <cell r="D18">
            <v>3.9999110096750543E-3</v>
          </cell>
          <cell r="E18" t="str">
            <v>…</v>
          </cell>
          <cell r="F18">
            <v>-5.8758308187785617E-3</v>
          </cell>
          <cell r="G18" t="str">
            <v>…</v>
          </cell>
          <cell r="H18" t="str">
            <v>…</v>
          </cell>
          <cell r="I18">
            <v>6.3931740387091762E-2</v>
          </cell>
          <cell r="J18">
            <v>-6.2694131140507018E-3</v>
          </cell>
          <cell r="K18">
            <v>1.6987101026037445E-3</v>
          </cell>
          <cell r="L18">
            <v>0.16734486238133092</v>
          </cell>
          <cell r="M18">
            <v>-3.5565679089383656E-2</v>
          </cell>
          <cell r="N18">
            <v>0.30614245789968408</v>
          </cell>
          <cell r="O18" t="str">
            <v>–</v>
          </cell>
          <cell r="P18" t="str">
            <v>–</v>
          </cell>
          <cell r="Q18">
            <v>2.7752239125481776E-2</v>
          </cell>
        </row>
        <row r="19">
          <cell r="D19" t="str">
            <v>–</v>
          </cell>
          <cell r="E19" t="str">
            <v>–</v>
          </cell>
          <cell r="F19">
            <v>0</v>
          </cell>
          <cell r="G19" t="str">
            <v>–</v>
          </cell>
          <cell r="H19" t="str">
            <v>–</v>
          </cell>
          <cell r="I19">
            <v>-0.45109848396219093</v>
          </cell>
          <cell r="J19">
            <v>-1.4961470596061202</v>
          </cell>
          <cell r="K19">
            <v>4.1671325832652178E-2</v>
          </cell>
          <cell r="L19" t="str">
            <v>–</v>
          </cell>
          <cell r="M19">
            <v>-0.24768388820074499</v>
          </cell>
          <cell r="N19">
            <v>-0.11911045239543121</v>
          </cell>
          <cell r="O19" t="str">
            <v>–</v>
          </cell>
          <cell r="P19" t="str">
            <v>–</v>
          </cell>
          <cell r="Q19">
            <v>-0.45284683894847011</v>
          </cell>
        </row>
        <row r="20">
          <cell r="D20">
            <v>0.55236802716467726</v>
          </cell>
          <cell r="E20" t="str">
            <v>–</v>
          </cell>
          <cell r="F20">
            <v>1.5344223712292613</v>
          </cell>
          <cell r="G20" t="str">
            <v>–</v>
          </cell>
          <cell r="H20" t="str">
            <v>–</v>
          </cell>
          <cell r="I20">
            <v>6.7020292020350966E-2</v>
          </cell>
          <cell r="J20">
            <v>-1.2233164837816972</v>
          </cell>
          <cell r="K20">
            <v>-0.8775050829194071</v>
          </cell>
          <cell r="L20">
            <v>0.2984590721105892</v>
          </cell>
          <cell r="M20">
            <v>13.415550703368099</v>
          </cell>
          <cell r="N20">
            <v>-0.8089530081300349</v>
          </cell>
          <cell r="O20" t="str">
            <v>–</v>
          </cell>
          <cell r="P20" t="str">
            <v>–</v>
          </cell>
          <cell r="Q20">
            <v>0.11855019039887524</v>
          </cell>
        </row>
        <row r="26">
          <cell r="D26">
            <v>-5.2088549381489608</v>
          </cell>
          <cell r="E26" t="str">
            <v>–</v>
          </cell>
          <cell r="F26">
            <v>-5.1510961113073046</v>
          </cell>
          <cell r="G26" t="str">
            <v>–</v>
          </cell>
          <cell r="H26" t="str">
            <v>–</v>
          </cell>
          <cell r="I26">
            <v>-2.534828913796936</v>
          </cell>
          <cell r="J26">
            <v>-7.0791498717478918</v>
          </cell>
          <cell r="K26">
            <v>-3.1686423285448426</v>
          </cell>
          <cell r="L26">
            <v>-5.3967942151910204</v>
          </cell>
          <cell r="M26" t="str">
            <v>–</v>
          </cell>
          <cell r="N26" t="str">
            <v>…</v>
          </cell>
          <cell r="O26" t="str">
            <v>–</v>
          </cell>
          <cell r="P26" t="str">
            <v>–</v>
          </cell>
          <cell r="Q26">
            <v>-2.6203534364043519</v>
          </cell>
        </row>
        <row r="27">
          <cell r="D27" t="str">
            <v>–</v>
          </cell>
          <cell r="E27" t="str">
            <v>–</v>
          </cell>
          <cell r="F27" t="str">
            <v>–</v>
          </cell>
          <cell r="G27" t="str">
            <v>–</v>
          </cell>
          <cell r="H27" t="str">
            <v>–</v>
          </cell>
          <cell r="I27">
            <v>-0.96477881709922142</v>
          </cell>
          <cell r="J27">
            <v>13.884660896369104</v>
          </cell>
          <cell r="K27">
            <v>0.4708169321330189</v>
          </cell>
          <cell r="L27" t="str">
            <v>–</v>
          </cell>
          <cell r="M27" t="str">
            <v>–</v>
          </cell>
          <cell r="N27">
            <v>-9.7663425228213008</v>
          </cell>
          <cell r="O27" t="str">
            <v>–</v>
          </cell>
          <cell r="P27" t="str">
            <v>–</v>
          </cell>
          <cell r="Q27">
            <v>-0.32805133555581456</v>
          </cell>
        </row>
        <row r="28">
          <cell r="D28">
            <v>-5.4397226767429661E-2</v>
          </cell>
          <cell r="E28" t="str">
            <v>–</v>
          </cell>
          <cell r="F28">
            <v>-4.9142985579085655E-2</v>
          </cell>
          <cell r="G28" t="str">
            <v>–</v>
          </cell>
          <cell r="H28" t="str">
            <v>–</v>
          </cell>
          <cell r="I28">
            <v>-8.2570685508502856E-2</v>
          </cell>
          <cell r="J28">
            <v>-0.16239057203615762</v>
          </cell>
          <cell r="K28">
            <v>-7.9957967847332723E-2</v>
          </cell>
          <cell r="L28">
            <v>2.0909402461608006E-2</v>
          </cell>
          <cell r="M28">
            <v>1.3458384429641497</v>
          </cell>
          <cell r="N28">
            <v>-3.6656277728621626E-3</v>
          </cell>
          <cell r="O28" t="str">
            <v>–</v>
          </cell>
          <cell r="P28" t="str">
            <v>–</v>
          </cell>
          <cell r="Q28">
            <v>-8.0737695890990391E-2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K56"/>
  <sheetViews>
    <sheetView tabSelected="1" zoomScaleNormal="100" zoomScaleSheetLayoutView="100" workbookViewId="0"/>
  </sheetViews>
  <sheetFormatPr baseColWidth="10" defaultColWidth="10.7109375" defaultRowHeight="12.75" outlineLevelCol="1"/>
  <cols>
    <col min="1" max="2" width="46.7109375" style="9" customWidth="1"/>
    <col min="3" max="3" width="12.7109375" style="9" customWidth="1"/>
    <col min="4" max="4" width="12.7109375" style="9" hidden="1" customWidth="1" outlineLevel="1"/>
    <col min="5" max="5" width="12.7109375" style="9" customWidth="1" collapsed="1"/>
    <col min="6" max="6" width="12.7109375" style="9" hidden="1" customWidth="1" outlineLevel="1"/>
    <col min="7" max="7" width="12.7109375" style="9" customWidth="1" collapsed="1"/>
    <col min="8" max="11" width="12.7109375" style="9" customWidth="1"/>
    <col min="12" max="12" width="12.7109375" style="5" customWidth="1"/>
    <col min="13" max="16" width="12.7109375" style="6" customWidth="1"/>
    <col min="17" max="16384" width="10.7109375" style="9"/>
  </cols>
  <sheetData>
    <row r="1" spans="1:28" s="7" customFormat="1" ht="60" customHeight="1">
      <c r="A1" s="73" t="str">
        <f>CONCATENATE("CGAS 2.1
Compte global ",[1]Tabelle1!$B$5)</f>
        <v>CGAS 2.1
Compte global 2022</v>
      </c>
      <c r="B1" s="74" t="str">
        <f>CONCATENATE("GRSV 2.1 
Gesamtrechnung ",[1]Tabelle1!$B$5)</f>
        <v>GRSV 2.1 
Gesamtrechnung 2022</v>
      </c>
      <c r="C1" s="30"/>
      <c r="D1" s="30"/>
      <c r="E1" s="30"/>
      <c r="F1" s="30"/>
      <c r="G1" s="30"/>
      <c r="H1" s="30"/>
      <c r="I1" s="30"/>
      <c r="J1" s="51"/>
      <c r="K1" s="30"/>
      <c r="L1" s="30"/>
      <c r="M1" s="30"/>
      <c r="N1" s="30"/>
      <c r="O1" s="30"/>
      <c r="P1" s="30"/>
    </row>
    <row r="2" spans="1:28" s="7" customFormat="1" ht="15.75" customHeight="1">
      <c r="B2" s="14"/>
      <c r="C2" s="15" t="s">
        <v>6</v>
      </c>
      <c r="D2" s="15" t="s">
        <v>7</v>
      </c>
      <c r="E2" s="15" t="s">
        <v>8</v>
      </c>
      <c r="F2" s="15" t="s">
        <v>9</v>
      </c>
      <c r="G2" s="15" t="s">
        <v>68</v>
      </c>
      <c r="H2" s="15" t="s">
        <v>22</v>
      </c>
      <c r="I2" s="15" t="s">
        <v>57</v>
      </c>
      <c r="J2" s="15" t="s">
        <v>26</v>
      </c>
      <c r="K2" s="15" t="s">
        <v>10</v>
      </c>
      <c r="L2" s="15" t="s">
        <v>30</v>
      </c>
      <c r="M2" s="15" t="s">
        <v>85</v>
      </c>
      <c r="N2" s="15" t="s">
        <v>65</v>
      </c>
      <c r="O2" s="15" t="s">
        <v>66</v>
      </c>
      <c r="P2" s="15" t="s">
        <v>36</v>
      </c>
    </row>
    <row r="3" spans="1:28" s="18" customFormat="1" ht="15.75" customHeight="1">
      <c r="B3" s="14"/>
    </row>
    <row r="4" spans="1:28" s="8" customFormat="1" ht="15.75" customHeight="1">
      <c r="A4" s="2" t="s">
        <v>83</v>
      </c>
      <c r="B4" s="2" t="s">
        <v>82</v>
      </c>
      <c r="C4" s="15" t="s">
        <v>0</v>
      </c>
      <c r="D4" s="36" t="s">
        <v>1</v>
      </c>
      <c r="E4" s="15" t="s">
        <v>2</v>
      </c>
      <c r="F4" s="36" t="s">
        <v>3</v>
      </c>
      <c r="G4" s="36" t="s">
        <v>69</v>
      </c>
      <c r="H4" s="15" t="s">
        <v>23</v>
      </c>
      <c r="I4" s="15" t="s">
        <v>25</v>
      </c>
      <c r="J4" s="15" t="s">
        <v>27</v>
      </c>
      <c r="K4" s="15" t="s">
        <v>4</v>
      </c>
      <c r="L4" s="15" t="s">
        <v>31</v>
      </c>
      <c r="M4" s="15" t="s">
        <v>84</v>
      </c>
      <c r="N4" s="15" t="s">
        <v>64</v>
      </c>
      <c r="O4" s="15" t="s">
        <v>63</v>
      </c>
      <c r="P4" s="15" t="s">
        <v>36</v>
      </c>
    </row>
    <row r="5" spans="1:28" ht="12" customHeight="1">
      <c r="A5" s="37" t="s">
        <v>60</v>
      </c>
      <c r="B5" s="57" t="s">
        <v>81</v>
      </c>
      <c r="C5" s="58">
        <f>'[2]SV 22'!D8</f>
        <v>36266.344579930003</v>
      </c>
      <c r="D5" s="59" t="str">
        <f>'[2]SV 22'!E8</f>
        <v>–</v>
      </c>
      <c r="E5" s="59">
        <f>'[2]SV 22'!F8</f>
        <v>5861.5567065000023</v>
      </c>
      <c r="F5" s="59" t="str">
        <f>'[2]SV 22'!G8</f>
        <v>–</v>
      </c>
      <c r="G5" s="60" t="str">
        <f>'[2]SV 22'!H8</f>
        <v>–</v>
      </c>
      <c r="H5" s="60">
        <f>'[2]SV 22'!I8</f>
        <v>63457.584584575307</v>
      </c>
      <c r="I5" s="60">
        <f>'[2]SV 22'!J8</f>
        <v>27552.522358850001</v>
      </c>
      <c r="J5" s="59">
        <f>'[2]SV 22'!K8</f>
        <v>6214.6434339999996</v>
      </c>
      <c r="K5" s="59">
        <f>'[2]SV 22'!L8</f>
        <v>2091.99988859</v>
      </c>
      <c r="L5" s="60">
        <f>'[2]SV 22'!M8</f>
        <v>7944.0986901899996</v>
      </c>
      <c r="M5" s="60">
        <f>'[2]SV 22'!N8</f>
        <v>6608.8426258799991</v>
      </c>
      <c r="N5" s="60" t="str">
        <f>'[2]SV 22'!O8</f>
        <v>–</v>
      </c>
      <c r="O5" s="60" t="str">
        <f>'[2]SV 22'!P8</f>
        <v>–</v>
      </c>
      <c r="P5" s="61">
        <f>'[2]SV 22'!Q8</f>
        <v>155292.66187521533</v>
      </c>
      <c r="Q5" s="31"/>
      <c r="R5" s="31"/>
      <c r="S5" s="31"/>
    </row>
    <row r="6" spans="1:28" s="8" customFormat="1" ht="12" customHeight="1">
      <c r="A6" s="38" t="s">
        <v>49</v>
      </c>
      <c r="B6" s="39" t="s">
        <v>37</v>
      </c>
      <c r="C6" s="58">
        <f>'[2]SV 22'!D9</f>
        <v>13170.4365521</v>
      </c>
      <c r="D6" s="59">
        <f>'[2]SV 22'!E9</f>
        <v>3169.9271050000002</v>
      </c>
      <c r="E6" s="59">
        <f>'[2]SV 22'!F9</f>
        <v>3941.816437</v>
      </c>
      <c r="F6" s="59">
        <f>'[2]SV 22'!G9</f>
        <v>2323.4374480000001</v>
      </c>
      <c r="G6" s="60">
        <f>'[2]SV 22'!H9</f>
        <v>5493.3645530000003</v>
      </c>
      <c r="H6" s="60" t="str">
        <f>'[2]SV 22'!I9</f>
        <v>–</v>
      </c>
      <c r="I6" s="60">
        <f>'[2]SV 22'!J9</f>
        <v>5330.5107481999994</v>
      </c>
      <c r="J6" s="59" t="str">
        <f>'[2]SV 22'!K9</f>
        <v>–</v>
      </c>
      <c r="K6" s="59" t="str">
        <f>'[2]SV 22'!L9</f>
        <v>–</v>
      </c>
      <c r="L6" s="60">
        <f>'[2]SV 22'!M9</f>
        <v>1708.33717351</v>
      </c>
      <c r="M6" s="60">
        <f>'[2]SV 22'!N9</f>
        <v>188.41998953999999</v>
      </c>
      <c r="N6" s="60">
        <f>'[2]SV 22'!O9</f>
        <v>13.641473929999998</v>
      </c>
      <c r="O6" s="60">
        <f>'[2]SV 22'!P9</f>
        <v>277.37753607000008</v>
      </c>
      <c r="P6" s="61">
        <f>'[2]SV 22'!Q9</f>
        <v>30123.904463350002</v>
      </c>
      <c r="Q6" s="31"/>
      <c r="R6" s="31"/>
      <c r="S6" s="31"/>
      <c r="T6" s="5"/>
      <c r="U6" s="9"/>
      <c r="V6" s="9"/>
      <c r="W6" s="9"/>
      <c r="X6" s="9"/>
      <c r="Y6" s="9"/>
      <c r="Z6" s="9"/>
      <c r="AA6" s="9"/>
      <c r="AB6" s="9"/>
    </row>
    <row r="7" spans="1:28" s="27" customFormat="1" ht="12" customHeight="1">
      <c r="A7" s="40" t="s">
        <v>40</v>
      </c>
      <c r="B7" s="41" t="s">
        <v>38</v>
      </c>
      <c r="C7" s="62">
        <f>'[2]SV 22'!D10</f>
        <v>9657.0845487700008</v>
      </c>
      <c r="D7" s="63">
        <f>'[2]SV 22'!E10</f>
        <v>943.05298800000003</v>
      </c>
      <c r="E7" s="63">
        <f>'[2]SV 22'!F10</f>
        <v>3941.816437</v>
      </c>
      <c r="F7" s="63">
        <f>'[2]SV 22'!G10</f>
        <v>873.02279999999996</v>
      </c>
      <c r="G7" s="64">
        <f>'[2]SV 22'!H10</f>
        <v>1816.0757880000001</v>
      </c>
      <c r="H7" s="64" t="str">
        <f>'[2]SV 22'!I10</f>
        <v>–</v>
      </c>
      <c r="I7" s="64">
        <f>'[2]SV 22'!J10</f>
        <v>2870.7029210000001</v>
      </c>
      <c r="J7" s="63" t="str">
        <f>'[2]SV 22'!K10</f>
        <v>–</v>
      </c>
      <c r="K7" s="63" t="str">
        <f>'[2]SV 22'!L10</f>
        <v>–</v>
      </c>
      <c r="L7" s="64">
        <f>'[2]SV 22'!M10</f>
        <v>1515.0079385099998</v>
      </c>
      <c r="M7" s="64">
        <f>'[2]SV 22'!N10</f>
        <v>42.741207700000004</v>
      </c>
      <c r="N7" s="64">
        <f>'[2]SV 22'!O10</f>
        <v>13.641473929999998</v>
      </c>
      <c r="O7" s="64">
        <f>'[2]SV 22'!P10</f>
        <v>277.37753607000008</v>
      </c>
      <c r="P7" s="65">
        <f>'[2]SV 22'!Q10</f>
        <v>20134.447850979999</v>
      </c>
      <c r="Q7" s="31"/>
      <c r="R7" s="31"/>
      <c r="S7" s="31"/>
      <c r="T7" s="5"/>
      <c r="U7" s="26"/>
      <c r="V7" s="26"/>
      <c r="W7" s="26"/>
      <c r="X7" s="26"/>
      <c r="Y7" s="26"/>
      <c r="Z7" s="26"/>
      <c r="AA7" s="26"/>
      <c r="AB7" s="26"/>
    </row>
    <row r="8" spans="1:28">
      <c r="A8" s="42" t="s">
        <v>62</v>
      </c>
      <c r="B8" s="42" t="s">
        <v>61</v>
      </c>
      <c r="C8" s="58">
        <f>'[2]SV 22'!D14</f>
        <v>568.8080291483526</v>
      </c>
      <c r="D8" s="59" t="str">
        <f>'[2]SV 22'!E14</f>
        <v>–</v>
      </c>
      <c r="E8" s="59">
        <f>'[2]SV 22'!F14</f>
        <v>48.930280349409202</v>
      </c>
      <c r="F8" s="59" t="str">
        <f>'[2]SV 22'!G14</f>
        <v>–</v>
      </c>
      <c r="G8" s="60" t="str">
        <f>'[2]SV 22'!H14</f>
        <v>–</v>
      </c>
      <c r="H8" s="60">
        <f>'[2]SV 22'!I14</f>
        <v>16248.701108143598</v>
      </c>
      <c r="I8" s="60">
        <f>'[2]SV 22'!J14</f>
        <v>287.56177993000028</v>
      </c>
      <c r="J8" s="59">
        <f>'[2]SV 22'!K14</f>
        <v>976.95535000000018</v>
      </c>
      <c r="K8" s="59">
        <f>'[2]SV 22'!L14</f>
        <v>21.735170292239332</v>
      </c>
      <c r="L8" s="60">
        <f>'[2]SV 22'!M14</f>
        <v>9.5885305899999995</v>
      </c>
      <c r="M8" s="60">
        <f>'[2]SV 22'!N14</f>
        <v>-186.123549</v>
      </c>
      <c r="N8" s="60" t="str">
        <f>'[2]SV 22'!O14</f>
        <v>–</v>
      </c>
      <c r="O8" s="60" t="str">
        <f>'[2]SV 22'!P14</f>
        <v>–</v>
      </c>
      <c r="P8" s="61">
        <f>'[2]SV 22'!Q14</f>
        <v>17976.156699453601</v>
      </c>
      <c r="Q8" s="31"/>
      <c r="R8" s="31"/>
      <c r="S8" s="31"/>
      <c r="T8" s="5"/>
    </row>
    <row r="9" spans="1:28" s="11" customFormat="1" ht="12" customHeight="1">
      <c r="A9" s="38" t="s">
        <v>41</v>
      </c>
      <c r="B9" s="39" t="s">
        <v>39</v>
      </c>
      <c r="C9" s="58">
        <f>'[2]SV 22'!D15</f>
        <v>1.9462539100000003</v>
      </c>
      <c r="D9" s="59" t="str">
        <f>'[2]SV 22'!E15</f>
        <v>–</v>
      </c>
      <c r="E9" s="59">
        <f>'[2]SV 22'!F15</f>
        <v>32.374260220000004</v>
      </c>
      <c r="F9" s="59" t="str">
        <f>'[2]SV 22'!G15</f>
        <v>–</v>
      </c>
      <c r="G9" s="60" t="str">
        <f>'[2]SV 22'!H15</f>
        <v>–</v>
      </c>
      <c r="H9" s="60">
        <f>'[2]SV 22'!I15</f>
        <v>206.05873708144148</v>
      </c>
      <c r="I9" s="60">
        <f>'[2]SV 22'!J15</f>
        <v>-19.25570262999986</v>
      </c>
      <c r="J9" s="59">
        <f>'[2]SV 22'!K15</f>
        <v>225.20872500000002</v>
      </c>
      <c r="K9" s="59" t="str">
        <f>'[2]SV 22'!L15</f>
        <v>–</v>
      </c>
      <c r="L9" s="60">
        <f>'[2]SV 22'!M15</f>
        <v>20.365267019999997</v>
      </c>
      <c r="M9" s="60">
        <f>'[2]SV 22'!N15</f>
        <v>336.013643</v>
      </c>
      <c r="N9" s="60" t="str">
        <f>'[2]SV 22'!O15</f>
        <v>–</v>
      </c>
      <c r="O9" s="60" t="str">
        <f>'[2]SV 22'!P15</f>
        <v>–</v>
      </c>
      <c r="P9" s="61">
        <f>'[2]SV 22'!Q15</f>
        <v>802.71118360144169</v>
      </c>
      <c r="Q9" s="31"/>
      <c r="R9" s="31"/>
      <c r="S9" s="31"/>
      <c r="T9" s="5"/>
      <c r="U9" s="9"/>
      <c r="V9" s="9"/>
      <c r="W9" s="9"/>
      <c r="X9" s="9"/>
      <c r="Y9" s="9"/>
      <c r="Z9" s="9"/>
      <c r="AA9" s="9"/>
      <c r="AB9" s="9"/>
    </row>
    <row r="10" spans="1:28" s="10" customFormat="1" ht="30" customHeight="1">
      <c r="A10" s="43" t="s">
        <v>12</v>
      </c>
      <c r="B10" s="43" t="s">
        <v>13</v>
      </c>
      <c r="C10" s="66">
        <f>'[2]SV 22'!D7</f>
        <v>50007.53541508835</v>
      </c>
      <c r="D10" s="67">
        <f>'[2]SV 22'!E7</f>
        <v>3169.9271050000002</v>
      </c>
      <c r="E10" s="67">
        <f>'[2]SV 22'!F7</f>
        <v>9884.677684069411</v>
      </c>
      <c r="F10" s="67">
        <f>'[2]SV 22'!G7</f>
        <v>2323.4374480000001</v>
      </c>
      <c r="G10" s="68">
        <f>'[2]SV 22'!H7</f>
        <v>5493.3645530000003</v>
      </c>
      <c r="H10" s="68">
        <f>'[2]SV 22'!I7</f>
        <v>79912.344429800345</v>
      </c>
      <c r="I10" s="68">
        <f>'[2]SV 22'!J7</f>
        <v>33151.339184350007</v>
      </c>
      <c r="J10" s="67">
        <f>'[2]SV 22'!K7</f>
        <v>7416.8075090000002</v>
      </c>
      <c r="K10" s="67">
        <f>'[2]SV 22'!L7</f>
        <v>2113.7350588822392</v>
      </c>
      <c r="L10" s="68">
        <f>'[2]SV 22'!M7</f>
        <v>9682.3896613100005</v>
      </c>
      <c r="M10" s="68">
        <f>'[2]SV 22'!N7</f>
        <v>6947.1527094199992</v>
      </c>
      <c r="N10" s="68">
        <f>'[2]SV 22'!O7</f>
        <v>13.641473929999998</v>
      </c>
      <c r="O10" s="68">
        <f>'[2]SV 22'!P7</f>
        <v>277.37753607000008</v>
      </c>
      <c r="P10" s="61">
        <f>'[2]SV 22'!Q7</f>
        <v>204195.43422162044</v>
      </c>
      <c r="Q10" s="31"/>
      <c r="R10" s="9"/>
      <c r="S10" s="9"/>
      <c r="T10" s="5"/>
      <c r="U10" s="9"/>
      <c r="V10" s="9"/>
      <c r="W10" s="9"/>
      <c r="X10" s="9"/>
      <c r="Y10" s="9"/>
      <c r="Z10" s="9"/>
      <c r="AA10" s="9"/>
      <c r="AB10" s="9"/>
    </row>
    <row r="11" spans="1:28" ht="12" customHeight="1">
      <c r="A11" s="38" t="s">
        <v>42</v>
      </c>
      <c r="B11" s="39" t="s">
        <v>45</v>
      </c>
      <c r="C11" s="58">
        <f>'[2]SV 22'!D22</f>
        <v>47586.910531709997</v>
      </c>
      <c r="D11" s="59">
        <f>'[2]SV 22'!E22</f>
        <v>3169.9271050000002</v>
      </c>
      <c r="E11" s="59">
        <f>'[2]SV 22'!F22</f>
        <v>8905.9340097799995</v>
      </c>
      <c r="F11" s="59">
        <f>'[2]SV 22'!G22</f>
        <v>2323.4374480000001</v>
      </c>
      <c r="G11" s="60">
        <f>'[2]SV 22'!H22</f>
        <v>5493.3645530000003</v>
      </c>
      <c r="H11" s="60">
        <f>'[2]SV 22'!I22</f>
        <v>47177.593265557931</v>
      </c>
      <c r="I11" s="60">
        <f>'[2]SV 22'!J22</f>
        <v>33230.451418430013</v>
      </c>
      <c r="J11" s="59">
        <f>'[2]SV 22'!K22</f>
        <v>6041.0562030000001</v>
      </c>
      <c r="K11" s="59">
        <f>'[2]SV 22'!L22</f>
        <v>1869.7763605599998</v>
      </c>
      <c r="L11" s="60">
        <f>'[2]SV 22'!M22</f>
        <v>6542.0965447299986</v>
      </c>
      <c r="M11" s="60">
        <f>'[2]SV 22'!N22</f>
        <v>6386.6926765899998</v>
      </c>
      <c r="N11" s="60">
        <f>'[2]SV 22'!O22</f>
        <v>13.641473929999998</v>
      </c>
      <c r="O11" s="60">
        <f>'[2]SV 22'!P22</f>
        <v>251.55389996999995</v>
      </c>
      <c r="P11" s="61">
        <f>'[2]SV 22'!Q22</f>
        <v>162794.13994395794</v>
      </c>
      <c r="Q11" s="31"/>
      <c r="T11" s="5"/>
    </row>
    <row r="12" spans="1:28" ht="12" customHeight="1">
      <c r="A12" s="38" t="s">
        <v>11</v>
      </c>
      <c r="B12" s="39" t="s">
        <v>5</v>
      </c>
      <c r="C12" s="58">
        <f>'[2]SV 22'!D23</f>
        <v>220.43871963999999</v>
      </c>
      <c r="D12" s="59" t="str">
        <f>'[2]SV 22'!E23</f>
        <v>…</v>
      </c>
      <c r="E12" s="59">
        <f>'[2]SV 22'!F23</f>
        <v>756.80556748000004</v>
      </c>
      <c r="F12" s="59" t="str">
        <f>'[2]SV 22'!G23</f>
        <v>…</v>
      </c>
      <c r="G12" s="60" t="str">
        <f>'[2]SV 22'!H23</f>
        <v>…</v>
      </c>
      <c r="H12" s="60">
        <f>'[2]SV 22'!I23</f>
        <v>7292.5453918536214</v>
      </c>
      <c r="I12" s="60">
        <f>'[2]SV 22'!J23</f>
        <v>1700.0247909500001</v>
      </c>
      <c r="J12" s="59">
        <f>'[2]SV 22'!K23</f>
        <v>990.84378400000003</v>
      </c>
      <c r="K12" s="59">
        <f>'[2]SV 22'!L23</f>
        <v>4.7881150099999994</v>
      </c>
      <c r="L12" s="60">
        <f>'[2]SV 22'!M23</f>
        <v>832.30298665999999</v>
      </c>
      <c r="M12" s="60">
        <f>'[2]SV 22'!N23</f>
        <v>123.67996483</v>
      </c>
      <c r="N12" s="60" t="str">
        <f>'[2]SV 22'!O23</f>
        <v>–</v>
      </c>
      <c r="O12" s="60">
        <f>'[2]SV 22'!P23</f>
        <v>25.823636100000002</v>
      </c>
      <c r="P12" s="61">
        <f>'[2]SV 22'!Q23</f>
        <v>11947.252956523624</v>
      </c>
      <c r="Q12" s="31"/>
      <c r="T12" s="5"/>
    </row>
    <row r="13" spans="1:28" ht="12" customHeight="1">
      <c r="A13" s="38" t="s">
        <v>43</v>
      </c>
      <c r="B13" s="39" t="s">
        <v>44</v>
      </c>
      <c r="C13" s="58" t="str">
        <f>'[2]SV 22'!D24</f>
        <v>–</v>
      </c>
      <c r="D13" s="59" t="str">
        <f>'[2]SV 22'!E24</f>
        <v>–</v>
      </c>
      <c r="E13" s="59">
        <f>'[2]SV 22'!F24</f>
        <v>51.421021320000001</v>
      </c>
      <c r="F13" s="59" t="str">
        <f>'[2]SV 22'!G24</f>
        <v>–</v>
      </c>
      <c r="G13" s="60" t="str">
        <f>'[2]SV 22'!H24</f>
        <v>–</v>
      </c>
      <c r="H13" s="60">
        <f>'[2]SV 22'!I24</f>
        <v>4483.14239127566</v>
      </c>
      <c r="I13" s="60">
        <f>'[2]SV 22'!J24</f>
        <v>-342.72396099999997</v>
      </c>
      <c r="J13" s="59">
        <f>'[2]SV 22'!K24</f>
        <v>167.65302799999998</v>
      </c>
      <c r="K13" s="59" t="str">
        <f>'[2]SV 22'!L24</f>
        <v>–</v>
      </c>
      <c r="L13" s="60">
        <f>'[2]SV 22'!M24</f>
        <v>1.3350822600000001</v>
      </c>
      <c r="M13" s="60">
        <f>'[2]SV 22'!N24</f>
        <v>396.12949600000002</v>
      </c>
      <c r="N13" s="60" t="str">
        <f>'[2]SV 22'!O24</f>
        <v>–</v>
      </c>
      <c r="O13" s="60" t="str">
        <f>'[2]SV 22'!P24</f>
        <v>–</v>
      </c>
      <c r="P13" s="61">
        <f>'[2]SV 22'!Q24</f>
        <v>4756.9570578556595</v>
      </c>
      <c r="Q13" s="31"/>
      <c r="T13" s="5"/>
    </row>
    <row r="14" spans="1:28" s="10" customFormat="1" ht="30" customHeight="1">
      <c r="A14" s="43" t="s">
        <v>14</v>
      </c>
      <c r="B14" s="43" t="s">
        <v>15</v>
      </c>
      <c r="C14" s="66">
        <f>'[2]SV 22'!D21</f>
        <v>47807.349251349995</v>
      </c>
      <c r="D14" s="67">
        <f>'[2]SV 22'!E21</f>
        <v>3169.9271050000002</v>
      </c>
      <c r="E14" s="67">
        <f>'[2]SV 22'!F21</f>
        <v>9714.1605985799997</v>
      </c>
      <c r="F14" s="67">
        <f>'[2]SV 22'!G21</f>
        <v>2323.4374480000001</v>
      </c>
      <c r="G14" s="68">
        <f>'[2]SV 22'!H21</f>
        <v>5493.3645530000003</v>
      </c>
      <c r="H14" s="68">
        <f>'[2]SV 22'!I21</f>
        <v>58953.281048687211</v>
      </c>
      <c r="I14" s="68">
        <f>'[2]SV 22'!J21</f>
        <v>34587.752248380013</v>
      </c>
      <c r="J14" s="67">
        <f>'[2]SV 22'!K21</f>
        <v>7199.5530149999995</v>
      </c>
      <c r="K14" s="67">
        <f>'[2]SV 22'!L21</f>
        <v>1874.5644755699998</v>
      </c>
      <c r="L14" s="68">
        <f>'[2]SV 22'!M21</f>
        <v>7375.7346136499982</v>
      </c>
      <c r="M14" s="68">
        <f>'[2]SV 22'!N21</f>
        <v>6906.5021374200005</v>
      </c>
      <c r="N14" s="68">
        <f>'[2]SV 22'!O21</f>
        <v>13.641473929999998</v>
      </c>
      <c r="O14" s="68">
        <f>'[2]SV 22'!P21</f>
        <v>277.37753606999996</v>
      </c>
      <c r="P14" s="61">
        <f>'[2]SV 22'!Q21</f>
        <v>179498.3499583372</v>
      </c>
      <c r="Q14" s="31"/>
      <c r="R14" s="9"/>
      <c r="S14" s="9"/>
      <c r="T14" s="5"/>
      <c r="U14" s="9"/>
      <c r="V14" s="9"/>
      <c r="W14" s="9"/>
      <c r="X14" s="9"/>
      <c r="Y14" s="9"/>
      <c r="Z14" s="9"/>
      <c r="AA14" s="9"/>
      <c r="AB14" s="9"/>
    </row>
    <row r="15" spans="1:28" s="10" customFormat="1" ht="30" customHeight="1">
      <c r="A15" s="44" t="s">
        <v>56</v>
      </c>
      <c r="B15" s="45" t="s">
        <v>55</v>
      </c>
      <c r="C15" s="66">
        <f>'[2]SV 22'!D25</f>
        <v>2200.1861637383554</v>
      </c>
      <c r="D15" s="67" t="str">
        <f>'[2]SV 22'!E25</f>
        <v>–</v>
      </c>
      <c r="E15" s="67">
        <f>'[2]SV 22'!F25</f>
        <v>170.51708548941133</v>
      </c>
      <c r="F15" s="67" t="str">
        <f>'[2]SV 22'!G25</f>
        <v>–</v>
      </c>
      <c r="G15" s="68" t="str">
        <f>'[2]SV 22'!H25</f>
        <v>–</v>
      </c>
      <c r="H15" s="68">
        <f>'[2]SV 22'!I25</f>
        <v>20959.063381113134</v>
      </c>
      <c r="I15" s="68">
        <f>'[2]SV 22'!J25</f>
        <v>-1436.4130640300064</v>
      </c>
      <c r="J15" s="67">
        <f>'[2]SV 22'!K25</f>
        <v>217.2544940000007</v>
      </c>
      <c r="K15" s="67">
        <f>'[2]SV 22'!L25</f>
        <v>239.17058331223939</v>
      </c>
      <c r="L15" s="68">
        <f>'[2]SV 22'!M25</f>
        <v>2306.6550476600014</v>
      </c>
      <c r="M15" s="68">
        <f>'[2]SV 22'!N25</f>
        <v>40.650571999998647</v>
      </c>
      <c r="N15" s="68" t="str">
        <f>'[2]SV 22'!O25</f>
        <v>–</v>
      </c>
      <c r="O15" s="68" t="str">
        <f>'[2]SV 22'!P25</f>
        <v>–</v>
      </c>
      <c r="P15" s="61">
        <f>'[2]SV 22'!Q25</f>
        <v>24697.084263283134</v>
      </c>
      <c r="Q15" s="31"/>
      <c r="R15" s="9"/>
      <c r="S15" s="9"/>
      <c r="T15" s="5"/>
      <c r="U15" s="9"/>
      <c r="V15" s="9"/>
      <c r="W15" s="9"/>
      <c r="X15" s="9"/>
      <c r="Y15" s="9"/>
      <c r="Z15" s="9"/>
      <c r="AA15" s="9"/>
      <c r="AB15" s="9"/>
    </row>
    <row r="16" spans="1:28" ht="12" customHeight="1">
      <c r="A16" s="46" t="s">
        <v>51</v>
      </c>
      <c r="B16" s="46" t="s">
        <v>52</v>
      </c>
      <c r="C16" s="58">
        <f>'[2]SV 22'!D31</f>
        <v>-4905.9554429583523</v>
      </c>
      <c r="D16" s="59" t="str">
        <f>'[2]SV 22'!E31</f>
        <v>–</v>
      </c>
      <c r="E16" s="59">
        <f>'[2]SV 22'!F31</f>
        <v>-463.96560325940925</v>
      </c>
      <c r="F16" s="59" t="str">
        <f>'[2]SV 22'!G31</f>
        <v>–</v>
      </c>
      <c r="G16" s="60" t="str">
        <f>'[2]SV 22'!H31</f>
        <v>–</v>
      </c>
      <c r="H16" s="60">
        <f>'[2]SV 22'!I31</f>
        <v>-116927.88484283394</v>
      </c>
      <c r="I16" s="60">
        <f>'[2]SV 22'!J31</f>
        <v>-1990.8</v>
      </c>
      <c r="J16" s="59">
        <f>'[2]SV 22'!K31</f>
        <v>-5804.3429999999998</v>
      </c>
      <c r="K16" s="59">
        <f>'[2]SV 22'!L31</f>
        <v>-206.09674264223932</v>
      </c>
      <c r="L16" s="60" t="str">
        <f>'[2]SV 22'!M31</f>
        <v>–</v>
      </c>
      <c r="M16" s="60" t="str">
        <f>'[2]SV 22'!N31</f>
        <v>…</v>
      </c>
      <c r="N16" s="60" t="str">
        <f>'[2]SV 22'!O31</f>
        <v>–</v>
      </c>
      <c r="O16" s="60" t="str">
        <f>'[2]SV 22'!P31</f>
        <v>–</v>
      </c>
      <c r="P16" s="61">
        <f>'[2]SV 22'!Q31</f>
        <v>-130299.04563169394</v>
      </c>
      <c r="Q16" s="31"/>
      <c r="T16" s="5"/>
    </row>
    <row r="17" spans="1:28" ht="12" customHeight="1">
      <c r="A17" s="38" t="s">
        <v>47</v>
      </c>
      <c r="B17" s="39" t="s">
        <v>48</v>
      </c>
      <c r="C17" s="58" t="str">
        <f>'[2]SV 22'!D32</f>
        <v>–</v>
      </c>
      <c r="D17" s="59" t="str">
        <f>'[2]SV 22'!E32</f>
        <v>–</v>
      </c>
      <c r="E17" s="59" t="str">
        <f>'[2]SV 22'!F32</f>
        <v>–</v>
      </c>
      <c r="F17" s="59" t="str">
        <f>'[2]SV 22'!G32</f>
        <v>–</v>
      </c>
      <c r="G17" s="60" t="str">
        <f>'[2]SV 22'!H32</f>
        <v>–</v>
      </c>
      <c r="H17" s="60">
        <f>'[2]SV 22'!I32</f>
        <v>45.605280680771102</v>
      </c>
      <c r="I17" s="60">
        <f>'[2]SV 22'!J32</f>
        <v>783.56925928000487</v>
      </c>
      <c r="J17" s="59">
        <f>'[2]SV 22'!K32</f>
        <v>-211.95879390998834</v>
      </c>
      <c r="K17" s="59" t="str">
        <f>'[2]SV 22'!L32</f>
        <v>–</v>
      </c>
      <c r="L17" s="60" t="str">
        <f>'[2]SV 22'!M32</f>
        <v>–</v>
      </c>
      <c r="M17" s="60">
        <f>'[2]SV 22'!N32</f>
        <v>-53.095772999998644</v>
      </c>
      <c r="N17" s="60" t="str">
        <f>'[2]SV 22'!O32</f>
        <v>–</v>
      </c>
      <c r="O17" s="60" t="str">
        <f>'[2]SV 22'!P32</f>
        <v>–</v>
      </c>
      <c r="P17" s="61">
        <f>'[2]SV 22'!Q32</f>
        <v>564.11997305078899</v>
      </c>
      <c r="Q17" s="31"/>
      <c r="T17" s="5"/>
    </row>
    <row r="18" spans="1:28" s="10" customFormat="1" ht="30" customHeight="1">
      <c r="A18" s="47" t="s">
        <v>53</v>
      </c>
      <c r="B18" s="48" t="s">
        <v>54</v>
      </c>
      <c r="C18" s="66">
        <f>'[2]SV 22'!D33</f>
        <v>47035.172309369998</v>
      </c>
      <c r="D18" s="67" t="str">
        <f>'[2]SV 22'!E33</f>
        <v>–</v>
      </c>
      <c r="E18" s="67">
        <f>'[2]SV 22'!F33</f>
        <v>-6264.7690289699976</v>
      </c>
      <c r="F18" s="67" t="str">
        <f>'[2]SV 22'!G33</f>
        <v>–</v>
      </c>
      <c r="G18" s="68" t="str">
        <f>'[2]SV 22'!H33</f>
        <v>–</v>
      </c>
      <c r="H18" s="68">
        <f>'[2]SV 22'!I33</f>
        <v>1065787.0880305218</v>
      </c>
      <c r="I18" s="68">
        <f>'[2]SV 22'!J33</f>
        <v>13635.896143919999</v>
      </c>
      <c r="J18" s="67">
        <f>'[2]SV 22'!K33</f>
        <v>66727.149351090004</v>
      </c>
      <c r="K18" s="67">
        <f>'[2]SV 22'!L33</f>
        <v>1614.8426516500001</v>
      </c>
      <c r="L18" s="68">
        <f>'[2]SV 22'!M33</f>
        <v>4020.5717957799998</v>
      </c>
      <c r="M18" s="68">
        <f>'[2]SV 22'!N33</f>
        <v>3382.6624780000002</v>
      </c>
      <c r="N18" s="68" t="str">
        <f>'[2]SV 22'!O33</f>
        <v>–</v>
      </c>
      <c r="O18" s="68" t="str">
        <f>'[2]SV 22'!P33</f>
        <v>–</v>
      </c>
      <c r="P18" s="61">
        <f>'[2]SV 22'!Q33</f>
        <v>1195938.6137313617</v>
      </c>
      <c r="Q18" s="31"/>
      <c r="R18" s="9"/>
      <c r="S18" s="9"/>
      <c r="T18" s="5"/>
      <c r="U18" s="9"/>
      <c r="V18" s="9"/>
      <c r="W18" s="9"/>
      <c r="X18" s="9"/>
      <c r="Y18" s="9"/>
      <c r="Z18" s="9"/>
      <c r="AA18" s="9"/>
      <c r="AB18" s="9"/>
    </row>
    <row r="19" spans="1:28" s="11" customFormat="1" ht="15.75" customHeight="1" thickBot="1">
      <c r="A19" s="49" t="s">
        <v>50</v>
      </c>
      <c r="B19" s="50" t="s">
        <v>58</v>
      </c>
      <c r="C19" s="69">
        <f>'[2]SV 22'!D34</f>
        <v>0.27548978887860198</v>
      </c>
      <c r="D19" s="70">
        <f>'[2]SV 22'!E34</f>
        <v>1</v>
      </c>
      <c r="E19" s="70">
        <f>'[2]SV 22'!F34</f>
        <v>0.40578044772867028</v>
      </c>
      <c r="F19" s="70">
        <f>'[2]SV 22'!G34</f>
        <v>1</v>
      </c>
      <c r="G19" s="70">
        <f>'[2]SV 22'!H34</f>
        <v>1</v>
      </c>
      <c r="H19" s="70" t="str">
        <f>'[2]SV 22'!I34</f>
        <v>–</v>
      </c>
      <c r="I19" s="70">
        <f>'[2]SV 22'!J34</f>
        <v>0.15411555830285747</v>
      </c>
      <c r="J19" s="70" t="str">
        <f>'[2]SV 22'!K34</f>
        <v>–</v>
      </c>
      <c r="K19" s="70" t="str">
        <f>'[2]SV 22'!L34</f>
        <v>–</v>
      </c>
      <c r="L19" s="70">
        <f>'[2]SV 22'!M34</f>
        <v>0.23161586784161722</v>
      </c>
      <c r="M19" s="70">
        <f>'[2]SV 22'!N34</f>
        <v>2.7281536411771289E-2</v>
      </c>
      <c r="N19" s="70">
        <f>'[2]SV 22'!O34</f>
        <v>1</v>
      </c>
      <c r="O19" s="70">
        <f>'[2]SV 22'!P34</f>
        <v>1.0000000000000004</v>
      </c>
      <c r="P19" s="71">
        <f>'[2]SV 22'!Q34</f>
        <v>0.16782273748110757</v>
      </c>
      <c r="Q19" s="31"/>
      <c r="T19" s="5"/>
    </row>
    <row r="20" spans="1:28" ht="15.75" customHeight="1">
      <c r="A20" s="31"/>
      <c r="B20" s="72"/>
      <c r="C20" s="4"/>
      <c r="D20" s="4"/>
      <c r="E20" s="4"/>
      <c r="F20" s="4"/>
      <c r="G20" s="4"/>
      <c r="H20" s="4"/>
      <c r="I20" s="4"/>
      <c r="J20" s="12"/>
      <c r="K20" s="12"/>
      <c r="Q20" s="1"/>
    </row>
    <row r="21" spans="1:28" ht="54">
      <c r="A21" s="73" t="s">
        <v>87</v>
      </c>
      <c r="B21" s="74" t="s">
        <v>86</v>
      </c>
      <c r="C21" s="99"/>
      <c r="D21" s="99"/>
      <c r="E21" s="99"/>
      <c r="F21" s="99"/>
      <c r="G21" s="99"/>
      <c r="H21" s="99"/>
      <c r="I21" s="99"/>
      <c r="J21" s="99"/>
      <c r="K21" s="99"/>
      <c r="L21" s="99"/>
      <c r="M21" s="99"/>
      <c r="N21" s="99"/>
      <c r="O21" s="99"/>
      <c r="P21" s="99"/>
      <c r="Q21" s="1"/>
    </row>
    <row r="22" spans="1:28" ht="14.25">
      <c r="A22" s="31"/>
      <c r="B22" s="3"/>
      <c r="C22" s="99"/>
      <c r="D22" s="99"/>
      <c r="E22" s="99"/>
      <c r="F22" s="99"/>
      <c r="G22" s="99"/>
      <c r="H22" s="99"/>
      <c r="I22" s="99"/>
      <c r="J22" s="99"/>
      <c r="K22" s="99"/>
      <c r="L22" s="99"/>
      <c r="M22" s="99"/>
      <c r="N22" s="99"/>
      <c r="O22" s="99"/>
      <c r="P22" s="99"/>
      <c r="Q22" s="1"/>
    </row>
    <row r="23" spans="1:28" ht="14.25">
      <c r="A23" s="31"/>
      <c r="B23" s="3"/>
      <c r="C23" s="100"/>
      <c r="D23" s="100"/>
      <c r="E23" s="100"/>
      <c r="F23" s="100"/>
      <c r="G23" s="100"/>
      <c r="H23" s="100"/>
      <c r="I23" s="100"/>
      <c r="J23" s="100"/>
      <c r="K23" s="100"/>
      <c r="L23" s="100"/>
      <c r="M23" s="100"/>
      <c r="N23" s="100"/>
      <c r="O23" s="100"/>
      <c r="P23" s="100"/>
      <c r="Q23" s="1"/>
    </row>
    <row r="24" spans="1:28" ht="14.25">
      <c r="A24" s="31"/>
      <c r="B24" s="3"/>
      <c r="C24" s="28"/>
      <c r="D24" s="28"/>
      <c r="E24" s="28"/>
      <c r="F24" s="28"/>
      <c r="G24" s="28"/>
      <c r="H24" s="28"/>
      <c r="I24" s="28"/>
      <c r="J24" s="28"/>
      <c r="K24" s="28"/>
      <c r="L24" s="28"/>
      <c r="M24" s="28"/>
      <c r="N24" s="28"/>
      <c r="O24" s="28"/>
      <c r="P24" s="28"/>
      <c r="Q24" s="1"/>
    </row>
    <row r="25" spans="1:28" ht="14.25">
      <c r="A25" s="31"/>
      <c r="B25" s="3"/>
      <c r="C25" s="4"/>
      <c r="D25" s="4"/>
      <c r="E25" s="4"/>
      <c r="F25" s="4"/>
      <c r="G25" s="4"/>
      <c r="H25" s="4"/>
      <c r="I25" s="4"/>
      <c r="J25" s="12"/>
      <c r="K25" s="12"/>
      <c r="Q25" s="1"/>
    </row>
    <row r="26" spans="1:28" ht="14.25">
      <c r="A26" s="31"/>
      <c r="B26" s="3"/>
      <c r="C26" s="4"/>
      <c r="D26" s="4"/>
      <c r="E26" s="4"/>
      <c r="F26" s="4"/>
      <c r="G26" s="4"/>
      <c r="H26" s="4"/>
      <c r="I26" s="4"/>
      <c r="J26" s="12"/>
      <c r="K26" s="12"/>
      <c r="Q26" s="1"/>
    </row>
    <row r="27" spans="1:28" ht="14.25">
      <c r="A27" s="31"/>
      <c r="B27" s="3"/>
      <c r="C27" s="4"/>
      <c r="D27" s="4"/>
      <c r="E27" s="4"/>
      <c r="F27" s="4"/>
      <c r="G27" s="4"/>
      <c r="H27" s="4"/>
      <c r="I27" s="4"/>
      <c r="J27" s="12"/>
      <c r="K27" s="12"/>
      <c r="Q27" s="1"/>
    </row>
    <row r="28" spans="1:28" ht="14.25">
      <c r="A28" s="31"/>
      <c r="B28" s="3"/>
      <c r="C28" s="4"/>
      <c r="D28" s="4"/>
      <c r="E28" s="4"/>
      <c r="F28" s="4"/>
      <c r="G28" s="4"/>
      <c r="H28" s="4"/>
      <c r="I28" s="4"/>
      <c r="J28" s="12"/>
      <c r="K28" s="12"/>
      <c r="Q28" s="1"/>
    </row>
    <row r="29" spans="1:28" ht="14.25">
      <c r="A29" s="31"/>
      <c r="B29" s="3"/>
      <c r="C29" s="4"/>
      <c r="D29" s="4"/>
      <c r="E29" s="4"/>
      <c r="F29" s="4"/>
      <c r="G29" s="4"/>
      <c r="H29" s="4"/>
      <c r="I29" s="4"/>
      <c r="J29" s="12"/>
      <c r="K29" s="12"/>
      <c r="Q29" s="1"/>
    </row>
    <row r="30" spans="1:28" ht="14.25">
      <c r="A30" s="31"/>
      <c r="B30" s="3"/>
      <c r="C30" s="4"/>
      <c r="D30" s="4"/>
      <c r="E30" s="4"/>
      <c r="F30" s="4"/>
      <c r="G30" s="4"/>
      <c r="H30" s="4"/>
      <c r="I30" s="4"/>
      <c r="J30" s="12"/>
      <c r="K30" s="12"/>
      <c r="Q30" s="1"/>
    </row>
    <row r="31" spans="1:28" ht="14.25">
      <c r="A31" s="31"/>
      <c r="B31" s="3"/>
      <c r="C31" s="4"/>
      <c r="D31" s="4"/>
      <c r="E31" s="4"/>
      <c r="F31" s="4"/>
      <c r="G31" s="4"/>
      <c r="H31" s="4"/>
      <c r="I31" s="4"/>
      <c r="J31" s="12"/>
      <c r="K31" s="12"/>
      <c r="Q31" s="1"/>
    </row>
    <row r="32" spans="1:28" ht="14.25">
      <c r="A32" s="31"/>
      <c r="B32" s="3"/>
      <c r="C32" s="4"/>
      <c r="D32" s="4"/>
      <c r="E32" s="4"/>
      <c r="F32" s="4"/>
      <c r="G32" s="4"/>
      <c r="H32" s="4"/>
      <c r="I32" s="4"/>
      <c r="J32" s="12"/>
      <c r="K32" s="12"/>
      <c r="Q32" s="1"/>
    </row>
    <row r="33" spans="1:17" ht="14.25">
      <c r="A33" s="31"/>
      <c r="B33" s="3"/>
      <c r="C33" s="4"/>
      <c r="D33" s="4"/>
      <c r="E33" s="4"/>
      <c r="F33" s="4"/>
      <c r="G33" s="4"/>
      <c r="H33" s="4"/>
      <c r="I33" s="4"/>
      <c r="J33" s="12"/>
      <c r="K33" s="12"/>
      <c r="Q33" s="1"/>
    </row>
    <row r="34" spans="1:17" ht="14.25">
      <c r="A34" s="31"/>
      <c r="B34" s="3"/>
      <c r="C34" s="4"/>
      <c r="D34" s="4"/>
      <c r="E34" s="4"/>
      <c r="F34" s="4"/>
      <c r="G34" s="4"/>
      <c r="H34" s="4"/>
      <c r="I34" s="4"/>
      <c r="J34" s="12"/>
      <c r="K34" s="12"/>
      <c r="Q34" s="1"/>
    </row>
    <row r="35" spans="1:17" ht="80.25" customHeight="1">
      <c r="A35" s="31"/>
      <c r="B35" s="3"/>
      <c r="C35" s="4"/>
      <c r="D35" s="4"/>
      <c r="E35" s="4"/>
      <c r="F35" s="4"/>
      <c r="G35" s="4"/>
      <c r="H35" s="4"/>
      <c r="I35" s="4"/>
      <c r="J35" s="12"/>
      <c r="K35" s="12"/>
      <c r="Q35" s="1"/>
    </row>
    <row r="36" spans="1:17">
      <c r="A36" s="16"/>
      <c r="B36" s="16"/>
      <c r="C36" s="4"/>
      <c r="D36" s="4"/>
      <c r="E36" s="4"/>
      <c r="F36" s="4"/>
      <c r="G36" s="4"/>
      <c r="H36" s="4"/>
      <c r="I36" s="4"/>
      <c r="J36" s="12"/>
      <c r="K36" s="12"/>
      <c r="Q36" s="1"/>
    </row>
    <row r="37" spans="1:17" s="16" customFormat="1" ht="15.75" customHeight="1">
      <c r="C37" s="17"/>
      <c r="D37" s="17"/>
      <c r="E37" s="17"/>
      <c r="F37" s="17"/>
      <c r="G37" s="17"/>
      <c r="H37" s="17"/>
      <c r="I37" s="17"/>
    </row>
    <row r="38" spans="1:17" ht="15.75" customHeight="1"/>
    <row r="39" spans="1:17" ht="15.75" customHeight="1"/>
    <row r="40" spans="1:17" ht="15.75" customHeight="1"/>
    <row r="41" spans="1:17" ht="15.75" customHeight="1"/>
    <row r="42" spans="1:17" ht="15.75" customHeight="1"/>
    <row r="43" spans="1:17" ht="15.75" customHeight="1"/>
    <row r="44" spans="1:17" ht="15.75" customHeight="1"/>
    <row r="45" spans="1:17" ht="15.75" customHeight="1"/>
    <row r="46" spans="1:17" ht="15.75" customHeight="1"/>
    <row r="54" spans="1:37" ht="25.5">
      <c r="C54" s="20" t="s">
        <v>18</v>
      </c>
      <c r="D54" s="21" t="s">
        <v>19</v>
      </c>
      <c r="E54" s="20" t="s">
        <v>20</v>
      </c>
      <c r="F54" s="21" t="s">
        <v>21</v>
      </c>
      <c r="G54" s="21" t="s">
        <v>70</v>
      </c>
      <c r="H54" s="20" t="s">
        <v>24</v>
      </c>
      <c r="I54" s="20" t="s">
        <v>59</v>
      </c>
      <c r="J54" s="20" t="s">
        <v>28</v>
      </c>
      <c r="K54" s="20" t="s">
        <v>29</v>
      </c>
      <c r="L54" s="20" t="s">
        <v>32</v>
      </c>
      <c r="M54" s="20" t="s">
        <v>35</v>
      </c>
      <c r="N54" s="20" t="s">
        <v>71</v>
      </c>
      <c r="O54" s="20" t="s">
        <v>67</v>
      </c>
      <c r="P54" s="36" t="s">
        <v>46</v>
      </c>
    </row>
    <row r="55" spans="1:37">
      <c r="A55" s="23" t="s">
        <v>12</v>
      </c>
      <c r="B55" s="24" t="s">
        <v>16</v>
      </c>
      <c r="C55" s="32">
        <f t="shared" ref="C55:P55" si="0">C10/1000</f>
        <v>50.007535415088348</v>
      </c>
      <c r="D55" s="33">
        <f t="shared" si="0"/>
        <v>3.1699271050000002</v>
      </c>
      <c r="E55" s="33">
        <f t="shared" si="0"/>
        <v>9.8846776840694108</v>
      </c>
      <c r="F55" s="33">
        <f t="shared" si="0"/>
        <v>2.323437448</v>
      </c>
      <c r="G55" s="33">
        <f t="shared" si="0"/>
        <v>5.4933645530000002</v>
      </c>
      <c r="H55" s="33">
        <f t="shared" si="0"/>
        <v>79.912344429800342</v>
      </c>
      <c r="I55" s="33">
        <f t="shared" si="0"/>
        <v>33.151339184350007</v>
      </c>
      <c r="J55" s="33">
        <f t="shared" si="0"/>
        <v>7.4168075089999999</v>
      </c>
      <c r="K55" s="33">
        <f t="shared" si="0"/>
        <v>2.1137350588822392</v>
      </c>
      <c r="L55" s="33">
        <f t="shared" si="0"/>
        <v>9.6823896613100011</v>
      </c>
      <c r="M55" s="33">
        <f t="shared" si="0"/>
        <v>6.9471527094199992</v>
      </c>
      <c r="N55" s="33">
        <f t="shared" si="0"/>
        <v>1.3641473929999998E-2</v>
      </c>
      <c r="O55" s="33">
        <f t="shared" si="0"/>
        <v>0.2773775360700001</v>
      </c>
      <c r="P55" s="101">
        <f t="shared" si="0"/>
        <v>204.19543422162045</v>
      </c>
      <c r="R55" s="5"/>
      <c r="S55" s="5"/>
      <c r="T55" s="5"/>
      <c r="U55" s="5"/>
      <c r="V55" s="5"/>
      <c r="W55" s="5"/>
      <c r="X55" s="5"/>
      <c r="Y55" s="5"/>
      <c r="Z55" s="5"/>
      <c r="AA55" s="5"/>
      <c r="AB55" s="5"/>
      <c r="AC55" s="5"/>
      <c r="AD55" s="5"/>
      <c r="AE55" s="5"/>
      <c r="AF55" s="5"/>
      <c r="AG55" s="5"/>
      <c r="AH55" s="5"/>
      <c r="AI55" s="5"/>
      <c r="AJ55" s="5"/>
      <c r="AK55" s="5"/>
    </row>
    <row r="56" spans="1:37" ht="13.5" thickBot="1">
      <c r="A56" s="13" t="s">
        <v>14</v>
      </c>
      <c r="B56" s="22" t="s">
        <v>17</v>
      </c>
      <c r="C56" s="34">
        <f t="shared" ref="C56:P56" si="1">C14/1000</f>
        <v>47.807349251349997</v>
      </c>
      <c r="D56" s="35">
        <f t="shared" si="1"/>
        <v>3.1699271050000002</v>
      </c>
      <c r="E56" s="35">
        <f t="shared" si="1"/>
        <v>9.7141605985799995</v>
      </c>
      <c r="F56" s="35">
        <f t="shared" si="1"/>
        <v>2.323437448</v>
      </c>
      <c r="G56" s="35">
        <f t="shared" si="1"/>
        <v>5.4933645530000002</v>
      </c>
      <c r="H56" s="35">
        <f t="shared" si="1"/>
        <v>58.953281048687209</v>
      </c>
      <c r="I56" s="35">
        <f t="shared" si="1"/>
        <v>34.587752248380013</v>
      </c>
      <c r="J56" s="35">
        <f t="shared" si="1"/>
        <v>7.1995530149999993</v>
      </c>
      <c r="K56" s="35">
        <f t="shared" si="1"/>
        <v>1.8745644755699997</v>
      </c>
      <c r="L56" s="35">
        <f t="shared" si="1"/>
        <v>7.3757346136499979</v>
      </c>
      <c r="M56" s="35">
        <f t="shared" si="1"/>
        <v>6.9065021374200004</v>
      </c>
      <c r="N56" s="35">
        <f t="shared" si="1"/>
        <v>1.3641473929999998E-2</v>
      </c>
      <c r="O56" s="35">
        <f t="shared" si="1"/>
        <v>0.27737753606999999</v>
      </c>
      <c r="P56" s="102">
        <f t="shared" si="1"/>
        <v>179.4983499583372</v>
      </c>
      <c r="R56" s="5"/>
      <c r="S56" s="5"/>
      <c r="T56" s="5"/>
      <c r="U56" s="5"/>
      <c r="V56" s="5"/>
      <c r="W56" s="5"/>
      <c r="X56" s="5"/>
      <c r="Y56" s="5"/>
      <c r="Z56" s="5"/>
      <c r="AA56" s="5"/>
      <c r="AB56" s="5"/>
      <c r="AC56" s="5"/>
      <c r="AD56" s="5"/>
      <c r="AE56" s="5"/>
      <c r="AF56" s="5"/>
      <c r="AG56" s="5"/>
      <c r="AH56" s="5"/>
      <c r="AI56" s="5"/>
      <c r="AJ56" s="5"/>
      <c r="AK56" s="5"/>
    </row>
  </sheetData>
  <phoneticPr fontId="0" type="noConversion"/>
  <pageMargins left="0.19685039370078741" right="0.19685039370078741" top="0.19685039370078741" bottom="0.19685039370078741" header="0.19685039370078741" footer="0.23622047244094491"/>
  <pageSetup paperSize="9" scale="63" orientation="landscape" r:id="rId1"/>
  <headerFooter alignWithMargins="0">
    <oddFooter>&amp;L&amp;"Arial,Regular"&amp;8Statistique des assurances sociales suisses, OFAS, Schweizerische Sozialversicherungsstatistik, BSV&amp;R&amp;"Arial,Regular"&amp;8&amp;F, &amp;D, &amp;T</oddFooter>
  </headerFooter>
  <rowBreaks count="1" manualBreakCount="1">
    <brk id="3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B48DF-C53D-4A4B-87B2-1FA8CABF9191}">
  <sheetPr>
    <pageSetUpPr fitToPage="1"/>
  </sheetPr>
  <dimension ref="A1:AJ113"/>
  <sheetViews>
    <sheetView zoomScaleNormal="100" zoomScaleSheetLayoutView="100" workbookViewId="0"/>
  </sheetViews>
  <sheetFormatPr baseColWidth="10" defaultColWidth="10.7109375" defaultRowHeight="12.75" outlineLevelCol="1"/>
  <cols>
    <col min="1" max="2" width="46.7109375" style="9" customWidth="1"/>
    <col min="3" max="3" width="12.7109375" style="9" customWidth="1"/>
    <col min="4" max="4" width="12.7109375" style="9" hidden="1" customWidth="1" outlineLevel="1"/>
    <col min="5" max="5" width="12.7109375" style="9" customWidth="1" collapsed="1"/>
    <col min="6" max="6" width="12.7109375" style="9" hidden="1" customWidth="1" outlineLevel="1"/>
    <col min="7" max="7" width="12.7109375" style="9" customWidth="1" collapsed="1"/>
    <col min="8" max="11" width="12.7109375" style="9" customWidth="1"/>
    <col min="12" max="12" width="12.7109375" style="5" customWidth="1"/>
    <col min="13" max="15" width="12.7109375" style="6" customWidth="1"/>
    <col min="16" max="16" width="12.7109375" style="29" customWidth="1" collapsed="1"/>
    <col min="17" max="16384" width="10.7109375" style="9"/>
  </cols>
  <sheetData>
    <row r="1" spans="1:28" s="77" customFormat="1" ht="60" customHeight="1">
      <c r="A1" s="75" t="str">
        <f>CONCATENATE("CGAS 2_Z
Compte global ",[1]Tabelle1!$B$5,", taux de variation")</f>
        <v>CGAS 2_Z
Compte global 2022, taux de variation</v>
      </c>
      <c r="B1" s="75" t="str">
        <f>CONCATENATE("GRSV 2_Z
Gesamtrechnung ",[1]Tabelle1!$B$5,", Veränderungsraten")</f>
        <v>GRSV 2_Z
Gesamtrechnung 2022, Veränderungsraten</v>
      </c>
      <c r="C1" s="76"/>
      <c r="D1" s="76"/>
      <c r="E1" s="76"/>
      <c r="F1" s="76"/>
      <c r="G1" s="76"/>
      <c r="H1" s="76"/>
      <c r="I1" s="76"/>
      <c r="J1" s="76"/>
      <c r="K1" s="76"/>
      <c r="L1" s="76"/>
      <c r="M1" s="76"/>
      <c r="N1" s="76"/>
      <c r="O1" s="76"/>
      <c r="P1" s="76"/>
    </row>
    <row r="2" spans="1:28" s="78" customFormat="1" ht="15.75" customHeight="1">
      <c r="B2" s="79"/>
      <c r="C2" s="19" t="s">
        <v>6</v>
      </c>
      <c r="D2" s="19" t="s">
        <v>7</v>
      </c>
      <c r="E2" s="19" t="s">
        <v>8</v>
      </c>
      <c r="F2" s="19" t="s">
        <v>9</v>
      </c>
      <c r="G2" s="19" t="s">
        <v>68</v>
      </c>
      <c r="H2" s="19" t="s">
        <v>22</v>
      </c>
      <c r="I2" s="19" t="s">
        <v>57</v>
      </c>
      <c r="J2" s="19" t="s">
        <v>26</v>
      </c>
      <c r="K2" s="19" t="s">
        <v>10</v>
      </c>
      <c r="L2" s="19" t="s">
        <v>30</v>
      </c>
      <c r="M2" s="19" t="s">
        <v>33</v>
      </c>
      <c r="N2" s="19" t="s">
        <v>65</v>
      </c>
      <c r="O2" s="19" t="s">
        <v>66</v>
      </c>
      <c r="P2" s="25" t="s">
        <v>36</v>
      </c>
    </row>
    <row r="3" spans="1:28" s="77" customFormat="1" ht="15.75" customHeight="1">
      <c r="B3" s="75"/>
      <c r="C3" s="80"/>
      <c r="D3" s="80"/>
      <c r="E3" s="80"/>
      <c r="F3" s="80"/>
      <c r="G3" s="80"/>
      <c r="H3" s="80"/>
      <c r="I3" s="80"/>
      <c r="J3" s="80"/>
      <c r="K3" s="80"/>
      <c r="L3" s="80"/>
      <c r="M3" s="80"/>
      <c r="N3" s="80"/>
      <c r="O3" s="80"/>
      <c r="P3" s="80"/>
    </row>
    <row r="4" spans="1:28" s="78" customFormat="1">
      <c r="C4" s="15" t="s">
        <v>0</v>
      </c>
      <c r="D4" s="36" t="s">
        <v>1</v>
      </c>
      <c r="E4" s="15" t="s">
        <v>2</v>
      </c>
      <c r="F4" s="36" t="s">
        <v>3</v>
      </c>
      <c r="G4" s="15" t="s">
        <v>69</v>
      </c>
      <c r="H4" s="15" t="s">
        <v>23</v>
      </c>
      <c r="I4" s="15" t="s">
        <v>25</v>
      </c>
      <c r="J4" s="15" t="s">
        <v>27</v>
      </c>
      <c r="K4" s="15" t="s">
        <v>4</v>
      </c>
      <c r="L4" s="15" t="s">
        <v>31</v>
      </c>
      <c r="M4" s="15" t="s">
        <v>34</v>
      </c>
      <c r="N4" s="15" t="s">
        <v>64</v>
      </c>
      <c r="O4" s="15" t="s">
        <v>63</v>
      </c>
      <c r="P4" s="36" t="s">
        <v>36</v>
      </c>
    </row>
    <row r="5" spans="1:28" ht="12" customHeight="1">
      <c r="A5" s="37" t="s">
        <v>60</v>
      </c>
      <c r="B5" s="57" t="s">
        <v>81</v>
      </c>
      <c r="C5" s="81">
        <f>IF('[3]T1 ZWR 22'!D8="–","–",IF(ABS('[3]T1 ZWR 22'!D8)&gt;1000%,"–",'[3]T1 ZWR 22'!D8))</f>
        <v>3.2354780030347086E-2</v>
      </c>
      <c r="D5" s="81" t="str">
        <f>IF('[3]T1 ZWR 22'!E8="–","–",IF(ABS('[3]T1 ZWR 22'!E8)&gt;1000%,"–",'[3]T1 ZWR 22'!E8))</f>
        <v>–</v>
      </c>
      <c r="E5" s="81">
        <f>IF('[3]T1 ZWR 22'!F8="–","–",IF(ABS('[3]T1 ZWR 22'!F8)&gt;1000%,"–",'[3]T1 ZWR 22'!F8))</f>
        <v>3.2339712985001448E-2</v>
      </c>
      <c r="F5" s="81" t="str">
        <f>IF('[3]T1 ZWR 22'!G8="–","–",IF(ABS('[3]T1 ZWR 22'!G8)&gt;1000%,"–",'[3]T1 ZWR 22'!G8))</f>
        <v>–</v>
      </c>
      <c r="G5" s="81" t="str">
        <f>IF('[3]T1 ZWR 22'!H8="–","–",IF(ABS('[3]T1 ZWR 22'!H8)&gt;1000%,"–",'[3]T1 ZWR 22'!H8))</f>
        <v>–</v>
      </c>
      <c r="H5" s="81">
        <f>IF('[3]T1 ZWR 22'!I8="–","–",IF(ABS('[3]T1 ZWR 22'!I8)&gt;1000%,"–",'[3]T1 ZWR 22'!I8))</f>
        <v>3.8149194354698837E-2</v>
      </c>
      <c r="I5" s="81">
        <f>IF('[3]T1 ZWR 22'!J8="–","–",IF(ABS('[3]T1 ZWR 22'!J8)&gt;1000%,"–",'[3]T1 ZWR 22'!J8))</f>
        <v>1.5328677839950672E-2</v>
      </c>
      <c r="J5" s="81">
        <f>IF('[3]T1 ZWR 22'!K8="–","–",IF(ABS('[3]T1 ZWR 22'!K8)&gt;1000%,"–",'[3]T1 ZWR 22'!K8))</f>
        <v>-7.1236172231079892E-2</v>
      </c>
      <c r="K5" s="81">
        <f>IF('[3]T1 ZWR 22'!L8="–","–",IF(ABS('[3]T1 ZWR 22'!L8)&gt;1000%,"–",'[3]T1 ZWR 22'!L8))</f>
        <v>3.0905451980978032E-2</v>
      </c>
      <c r="L5" s="81">
        <f>IF('[3]T1 ZWR 22'!M8="–","–",IF(ABS('[3]T1 ZWR 22'!M8)&gt;1000%,"–",'[3]T1 ZWR 22'!M8))</f>
        <v>3.9011076236624476E-2</v>
      </c>
      <c r="M5" s="81">
        <f>IF('[3]T1 ZWR 22'!N8="–","–",IF(ABS('[3]T1 ZWR 22'!N8)&gt;1000%,"–",'[3]T1 ZWR 22'!N8))</f>
        <v>2.4846096465386755E-2</v>
      </c>
      <c r="N5" s="81" t="str">
        <f>IF('[3]T1 ZWR 22'!O8="–","–",IF(ABS('[3]T1 ZWR 22'!O8)&gt;1000%,"–",'[3]T1 ZWR 22'!O8))</f>
        <v>–</v>
      </c>
      <c r="O5" s="81" t="str">
        <f>IF('[3]T1 ZWR 22'!P8="–","–",IF(ABS('[3]T1 ZWR 22'!P8)&gt;1000%,"–",'[3]T1 ZWR 22'!P8))</f>
        <v>–</v>
      </c>
      <c r="P5" s="82">
        <f>IF('[3]T1 ZWR 22'!Q8="–","–",IF(ABS('[3]T1 ZWR 22'!Q8)&gt;1000%,"–",'[3]T1 ZWR 22'!Q8))</f>
        <v>2.9173062298199111E-2</v>
      </c>
      <c r="Q5" s="31"/>
    </row>
    <row r="6" spans="1:28" ht="12" customHeight="1">
      <c r="A6" s="38" t="s">
        <v>49</v>
      </c>
      <c r="B6" s="39" t="s">
        <v>37</v>
      </c>
      <c r="C6" s="83">
        <f>IF('[3]T1 ZWR 22'!D9="–","–",IF(ABS('[3]T1 ZWR 22'!D9)&gt;1000%,"–",'[3]T1 ZWR 22'!D9))</f>
        <v>3.1037661046204871E-2</v>
      </c>
      <c r="D6" s="83">
        <f>IF('[3]T1 ZWR 22'!E9="–","–",IF(ABS('[3]T1 ZWR 22'!E9)&gt;1000%,"–",'[3]T1 ZWR 22'!E9))</f>
        <v>2.9365601027877856E-3</v>
      </c>
      <c r="E6" s="83">
        <f>IF('[3]T1 ZWR 22'!F9="–","–",IF(ABS('[3]T1 ZWR 22'!F9)&gt;1000%,"–",'[3]T1 ZWR 22'!F9))</f>
        <v>5.1427651316526893E-2</v>
      </c>
      <c r="F6" s="83">
        <f>IF('[3]T1 ZWR 22'!G9="–","–",IF(ABS('[3]T1 ZWR 22'!G9)&gt;1000%,"–",'[3]T1 ZWR 22'!G9))</f>
        <v>1.8073517816750005E-2</v>
      </c>
      <c r="G6" s="83">
        <f>IF('[3]T1 ZWR 22'!H9="–","–",IF(ABS('[3]T1 ZWR 22'!H9)&gt;1000%,"–",'[3]T1 ZWR 22'!H9))</f>
        <v>9.2835118922190395E-3</v>
      </c>
      <c r="H6" s="83" t="str">
        <f>IF('[3]T1 ZWR 22'!I9="–","–",IF(ABS('[3]T1 ZWR 22'!I9)&gt;1000%,"–",'[3]T1 ZWR 22'!I9))</f>
        <v>–</v>
      </c>
      <c r="I6" s="83">
        <f>IF('[3]T1 ZWR 22'!J9="–","–",IF(ABS('[3]T1 ZWR 22'!J9)&gt;1000%,"–",'[3]T1 ZWR 22'!J9))</f>
        <v>-1.760869091939048E-2</v>
      </c>
      <c r="J6" s="83" t="str">
        <f>IF('[3]T1 ZWR 22'!K9="–","–",IF(ABS('[3]T1 ZWR 22'!K9)&gt;1000%,"–",'[3]T1 ZWR 22'!K9))</f>
        <v>–</v>
      </c>
      <c r="K6" s="83" t="str">
        <f>IF('[3]T1 ZWR 22'!L9="–","–",IF(ABS('[3]T1 ZWR 22'!L9)&gt;1000%,"–",'[3]T1 ZWR 22'!L9))</f>
        <v>–</v>
      </c>
      <c r="L6" s="83">
        <f>IF('[3]T1 ZWR 22'!M9="–","–",IF(ABS('[3]T1 ZWR 22'!M9)&gt;1000%,"–",'[3]T1 ZWR 22'!M9))</f>
        <v>-0.73449266760939169</v>
      </c>
      <c r="M6" s="83">
        <f>IF('[3]T1 ZWR 22'!N9="–","–",IF(ABS('[3]T1 ZWR 22'!N9)&gt;1000%,"–",'[3]T1 ZWR 22'!N9))</f>
        <v>-3.98433930940197E-2</v>
      </c>
      <c r="N6" s="83">
        <f>IF('[3]T1 ZWR 22'!O9="–","–",IF(ABS('[3]T1 ZWR 22'!O9)&gt;1000%,"–",'[3]T1 ZWR 22'!O9))</f>
        <v>6.7558393155767869</v>
      </c>
      <c r="O6" s="83">
        <f>IF('[3]T1 ZWR 22'!P9="–","–",IF(ABS('[3]T1 ZWR 22'!P9)&gt;1000%,"–",'[3]T1 ZWR 22'!P9))</f>
        <v>-0.84513535528988859</v>
      </c>
      <c r="P6" s="84">
        <f>IF('[3]T1 ZWR 22'!Q9="–","–",IF(ABS('[3]T1 ZWR 22'!Q9)&gt;1000%,"–",'[3]T1 ZWR 22'!Q9))</f>
        <v>-0.15890726801422064</v>
      </c>
      <c r="Q6" s="31"/>
    </row>
    <row r="7" spans="1:28" s="26" customFormat="1" ht="12" customHeight="1">
      <c r="A7" s="40" t="s">
        <v>40</v>
      </c>
      <c r="B7" s="41" t="s">
        <v>38</v>
      </c>
      <c r="C7" s="83">
        <f>IF('[3]T1 ZWR 22'!D10="–","–",IF(ABS('[3]T1 ZWR 22'!D10)&gt;1000%,"–",'[3]T1 ZWR 22'!D10))</f>
        <v>1.6600860018443599E-2</v>
      </c>
      <c r="D7" s="83">
        <f>IF('[3]T1 ZWR 22'!E10="–","–",IF(ABS('[3]T1 ZWR 22'!E10)&gt;1000%,"–",'[3]T1 ZWR 22'!E10))</f>
        <v>2.1272446921675642E-2</v>
      </c>
      <c r="E7" s="83">
        <f>IF('[3]T1 ZWR 22'!F10="–","–",IF(ABS('[3]T1 ZWR 22'!F10)&gt;1000%,"–",'[3]T1 ZWR 22'!F10))</f>
        <v>5.1427651316526893E-2</v>
      </c>
      <c r="F7" s="83">
        <f>IF('[3]T1 ZWR 22'!G10="–","–",IF(ABS('[3]T1 ZWR 22'!G10)&gt;1000%,"–",'[3]T1 ZWR 22'!G10))</f>
        <v>2.8520130134440456E-2</v>
      </c>
      <c r="G7" s="83">
        <f>IF('[3]T1 ZWR 22'!H10="–","–",IF(ABS('[3]T1 ZWR 22'!H10)&gt;1000%,"–",'[3]T1 ZWR 22'!H10))</f>
        <v>2.4743756165916758E-2</v>
      </c>
      <c r="H7" s="83" t="str">
        <f>IF('[3]T1 ZWR 22'!I10="–","–",IF(ABS('[3]T1 ZWR 22'!I10)&gt;1000%,"–",'[3]T1 ZWR 22'!I10))</f>
        <v>–</v>
      </c>
      <c r="I7" s="83">
        <f>IF('[3]T1 ZWR 22'!J10="–","–",IF(ABS('[3]T1 ZWR 22'!J10)&gt;1000%,"–",'[3]T1 ZWR 22'!J10))</f>
        <v>-9.4422489887149397E-4</v>
      </c>
      <c r="J7" s="83" t="str">
        <f>IF('[3]T1 ZWR 22'!K10="–","–",IF(ABS('[3]T1 ZWR 22'!K10)&gt;1000%,"–",'[3]T1 ZWR 22'!K10))</f>
        <v>–</v>
      </c>
      <c r="K7" s="83" t="str">
        <f>IF('[3]T1 ZWR 22'!L10="–","–",IF(ABS('[3]T1 ZWR 22'!L10)&gt;1000%,"–",'[3]T1 ZWR 22'!L10))</f>
        <v>–</v>
      </c>
      <c r="L7" s="83">
        <f>IF('[3]T1 ZWR 22'!M10="–","–",IF(ABS('[3]T1 ZWR 22'!M10)&gt;1000%,"–",'[3]T1 ZWR 22'!M10))</f>
        <v>-0.75742723651997912</v>
      </c>
      <c r="M7" s="83">
        <f>IF('[3]T1 ZWR 22'!N10="–","–",IF(ABS('[3]T1 ZWR 22'!N10)&gt;1000%,"–",'[3]T1 ZWR 22'!N10))</f>
        <v>-6.0404466794925726E-2</v>
      </c>
      <c r="N7" s="83">
        <f>IF('[3]T1 ZWR 22'!O10="–","–",IF(ABS('[3]T1 ZWR 22'!O10)&gt;1000%,"–",'[3]T1 ZWR 22'!O10))</f>
        <v>6.7558393155767869</v>
      </c>
      <c r="O7" s="83">
        <f>IF('[3]T1 ZWR 22'!P10="–","–",IF(ABS('[3]T1 ZWR 22'!P10)&gt;1000%,"–",'[3]T1 ZWR 22'!P10))</f>
        <v>-0.84513535528988859</v>
      </c>
      <c r="P7" s="84">
        <f>IF('[3]T1 ZWR 22'!Q10="–","–",IF(ABS('[3]T1 ZWR 22'!Q10)&gt;1000%,"–",'[3]T1 ZWR 22'!Q10))</f>
        <v>-0.22494133318345988</v>
      </c>
      <c r="Q7" s="85"/>
      <c r="R7" s="9"/>
    </row>
    <row r="8" spans="1:28">
      <c r="A8" s="42" t="s">
        <v>78</v>
      </c>
      <c r="B8" s="42" t="s">
        <v>61</v>
      </c>
      <c r="C8" s="83">
        <f>IF('[3]T1 ZWR 22'!D14="–","–",IF(ABS('[3]T1 ZWR 22'!D14)&gt;1000%,"–",'[3]T1 ZWR 22'!D14))</f>
        <v>5.9315838281759924E-2</v>
      </c>
      <c r="D8" s="83" t="str">
        <f>IF('[3]T1 ZWR 22'!E14="–","–",IF(ABS('[3]T1 ZWR 22'!E14)&gt;1000%,"–",'[3]T1 ZWR 22'!E14))</f>
        <v>–</v>
      </c>
      <c r="E8" s="83">
        <f>IF('[3]T1 ZWR 22'!F14="–","–",IF(ABS('[3]T1 ZWR 22'!F14)&gt;1000%,"–",'[3]T1 ZWR 22'!F14))</f>
        <v>5.0974333695499606E-2</v>
      </c>
      <c r="F8" s="83" t="str">
        <f>IF('[3]T1 ZWR 22'!G14="–","–",IF(ABS('[3]T1 ZWR 22'!G14)&gt;1000%,"–",'[3]T1 ZWR 22'!G14))</f>
        <v>–</v>
      </c>
      <c r="G8" s="83" t="str">
        <f>IF('[3]T1 ZWR 22'!H14="–","–",IF(ABS('[3]T1 ZWR 22'!H14)&gt;1000%,"–",'[3]T1 ZWR 22'!H14))</f>
        <v>–</v>
      </c>
      <c r="H8" s="83">
        <f>IF('[3]T1 ZWR 22'!I14="–","–",IF(ABS('[3]T1 ZWR 22'!I14)&gt;1000%,"–",'[3]T1 ZWR 22'!I14))</f>
        <v>-0.10314835533514889</v>
      </c>
      <c r="I8" s="83">
        <f>IF('[3]T1 ZWR 22'!J14="–","–",IF(ABS('[3]T1 ZWR 22'!J14)&gt;1000%,"–",'[3]T1 ZWR 22'!J14))</f>
        <v>0.2973787073389787</v>
      </c>
      <c r="J8" s="83">
        <f>IF('[3]T1 ZWR 22'!K14="–","–",IF(ABS('[3]T1 ZWR 22'!K14)&gt;1000%,"–",'[3]T1 ZWR 22'!K14))</f>
        <v>-0.49326686369894324</v>
      </c>
      <c r="K8" s="83">
        <f>IF('[3]T1 ZWR 22'!L14="–","–",IF(ABS('[3]T1 ZWR 22'!L14)&gt;1000%,"–",'[3]T1 ZWR 22'!L14))</f>
        <v>0.11318016899670037</v>
      </c>
      <c r="L8" s="83">
        <f>IF('[3]T1 ZWR 22'!M14="–","–",IF(ABS('[3]T1 ZWR 22'!M14)&gt;1000%,"–",'[3]T1 ZWR 22'!M14))</f>
        <v>1.6144592169576064</v>
      </c>
      <c r="M8" s="83" t="str">
        <f>IF('[3]T1 ZWR 22'!N14="…","…",IF(ABS('[3]T1 ZWR 22'!N14)&gt;1000%,"–",'[3]T1 ZWR 22'!N14))</f>
        <v>…</v>
      </c>
      <c r="N8" s="83" t="str">
        <f>IF('[3]T1 ZWR 22'!O14="–","–",IF(ABS('[3]T1 ZWR 22'!O14)&gt;1000%,"–",'[3]T1 ZWR 22'!O14))</f>
        <v>–</v>
      </c>
      <c r="O8" s="83" t="str">
        <f>IF('[3]T1 ZWR 22'!P14="–","–",IF(ABS('[3]T1 ZWR 22'!P14)&gt;1000%,"–",'[3]T1 ZWR 22'!P14))</f>
        <v>–</v>
      </c>
      <c r="P8" s="84">
        <f>IF('[3]T1 ZWR 22'!Q14="–","–",IF(ABS('[3]T1 ZWR 22'!Q14)&gt;1000%,"–",'[3]T1 ZWR 22'!Q14))</f>
        <v>-5.3851505165839815E-2</v>
      </c>
      <c r="Q8" s="31"/>
    </row>
    <row r="9" spans="1:28" s="11" customFormat="1" ht="12" customHeight="1">
      <c r="A9" s="38" t="s">
        <v>41</v>
      </c>
      <c r="B9" s="39" t="s">
        <v>39</v>
      </c>
      <c r="C9" s="83">
        <f>IF('[3]T1 ZWR 22'!D15="–","–",IF(ABS('[3]T1 ZWR 22'!D15)&gt;1000%,"–",'[3]T1 ZWR 22'!D15))</f>
        <v>-0.41472019609812688</v>
      </c>
      <c r="D9" s="83" t="str">
        <f>IF('[3]T1 ZWR 22'!E15="–","–",IF(ABS('[3]T1 ZWR 22'!E15)&gt;1000%,"–",'[3]T1 ZWR 22'!E15))</f>
        <v>–</v>
      </c>
      <c r="E9" s="83">
        <f>IF('[3]T1 ZWR 22'!F15="–","–",IF(ABS('[3]T1 ZWR 22'!F15)&gt;1000%,"–",'[3]T1 ZWR 22'!F15))</f>
        <v>-0.17140175837494179</v>
      </c>
      <c r="F9" s="83" t="str">
        <f>IF('[3]T1 ZWR 22'!G15="–","–",IF(ABS('[3]T1 ZWR 22'!G15)&gt;1000%,"–",'[3]T1 ZWR 22'!G15))</f>
        <v>–</v>
      </c>
      <c r="G9" s="83" t="str">
        <f>IF('[3]T1 ZWR 22'!H15="–","–",IF(ABS('[3]T1 ZWR 22'!H15)&gt;1000%,"–",'[3]T1 ZWR 22'!H15))</f>
        <v>–</v>
      </c>
      <c r="H9" s="83">
        <f>IF('[3]T1 ZWR 22'!I15="–","–",IF(ABS('[3]T1 ZWR 22'!I15)&gt;1000%,"–",'[3]T1 ZWR 22'!I15))</f>
        <v>-4.613232604103551E-2</v>
      </c>
      <c r="I9" s="83">
        <f>IF('[3]T1 ZWR 22'!J15="–","–",IF(ABS('[3]T1 ZWR 22'!J15)&gt;1000%,"–",'[3]T1 ZWR 22'!J15))</f>
        <v>0.94406246162449647</v>
      </c>
      <c r="J9" s="83">
        <f>IF('[3]T1 ZWR 22'!K15="–","–",IF(ABS('[3]T1 ZWR 22'!K15)&gt;1000%,"–",'[3]T1 ZWR 22'!K15))</f>
        <v>-8.2067468361901069E-2</v>
      </c>
      <c r="K9" s="83" t="str">
        <f>IF('[3]T1 ZWR 22'!L15="–","–",IF(ABS('[3]T1 ZWR 22'!L15)&gt;1000%,"–",'[3]T1 ZWR 22'!L15))</f>
        <v>–</v>
      </c>
      <c r="L9" s="83">
        <f>IF('[3]T1 ZWR 22'!M15="–","–",IF(ABS('[3]T1 ZWR 22'!M15)&gt;1000%,"–",'[3]T1 ZWR 22'!M15))</f>
        <v>0.18850570231577324</v>
      </c>
      <c r="M9" s="83">
        <f>IF('[3]T1 ZWR 22'!N15="–","–",IF(ABS('[3]T1 ZWR 22'!N15)&gt;1000%,"–",'[3]T1 ZWR 22'!N15))</f>
        <v>3.6030975895757093E-2</v>
      </c>
      <c r="N9" s="83" t="str">
        <f>IF('[3]T1 ZWR 22'!O15="–","–",IF(ABS('[3]T1 ZWR 22'!O15)&gt;1000%,"–",'[3]T1 ZWR 22'!O15))</f>
        <v>–</v>
      </c>
      <c r="O9" s="83" t="str">
        <f>IF('[3]T1 ZWR 22'!P15="–","–",IF(ABS('[3]T1 ZWR 22'!P15)&gt;1000%,"–",'[3]T1 ZWR 22'!P15))</f>
        <v>–</v>
      </c>
      <c r="P9" s="84">
        <f>IF('[3]T1 ZWR 22'!Q15="–","–",IF(ABS('[3]T1 ZWR 22'!Q15)&gt;1000%,"–",'[3]T1 ZWR 22'!Q15))</f>
        <v>0.60224498926701908</v>
      </c>
      <c r="Q9" s="31"/>
      <c r="R9" s="9"/>
      <c r="S9" s="9"/>
      <c r="T9" s="9"/>
      <c r="U9" s="9"/>
      <c r="V9" s="9"/>
      <c r="W9" s="9"/>
      <c r="X9" s="9"/>
      <c r="Y9" s="9"/>
      <c r="Z9" s="9"/>
      <c r="AA9" s="9"/>
      <c r="AB9" s="9"/>
    </row>
    <row r="10" spans="1:28" s="10" customFormat="1" ht="30" customHeight="1">
      <c r="A10" s="43" t="s">
        <v>12</v>
      </c>
      <c r="B10" s="43" t="s">
        <v>13</v>
      </c>
      <c r="C10" s="86">
        <f>IF('[3]T1 ZWR 22'!D7="–","–",IF(ABS('[3]T1 ZWR 22'!D7)&gt;1000%,"–",'[3]T1 ZWR 22'!D7))</f>
        <v>3.2275625691117325E-2</v>
      </c>
      <c r="D10" s="86">
        <f>IF('[3]T1 ZWR 22'!E7="–","–",IF(ABS('[3]T1 ZWR 22'!E7)&gt;1000%,"–",'[3]T1 ZWR 22'!E7))</f>
        <v>2.9365601027877856E-3</v>
      </c>
      <c r="E10" s="86">
        <f>IF('[3]T1 ZWR 22'!F7="–","–",IF(ABS('[3]T1 ZWR 22'!F7)&gt;1000%,"–",'[3]T1 ZWR 22'!F7))</f>
        <v>3.9116857971387198E-2</v>
      </c>
      <c r="F10" s="86">
        <f>IF('[3]T1 ZWR 22'!G7="–","–",IF(ABS('[3]T1 ZWR 22'!G7)&gt;1000%,"–",'[3]T1 ZWR 22'!G7))</f>
        <v>1.8073517816750005E-2</v>
      </c>
      <c r="G10" s="86">
        <f>IF('[3]T1 ZWR 22'!H7="–","–",IF(ABS('[3]T1 ZWR 22'!H7)&gt;1000%,"–",'[3]T1 ZWR 22'!H7))</f>
        <v>9.2835118922190395E-3</v>
      </c>
      <c r="H10" s="86">
        <f>IF('[3]T1 ZWR 22'!I7="–","–",IF(ABS('[3]T1 ZWR 22'!I7)&gt;1000%,"–",'[3]T1 ZWR 22'!I7))</f>
        <v>5.7028098449218396E-3</v>
      </c>
      <c r="I10" s="86">
        <f>IF('[3]T1 ZWR 22'!J7="–","–",IF(ABS('[3]T1 ZWR 22'!J7)&gt;1000%,"–",'[3]T1 ZWR 22'!J7))</f>
        <v>2.1927090064451923E-2</v>
      </c>
      <c r="J10" s="86">
        <f>IF('[3]T1 ZWR 22'!K7="–","–",IF(ABS('[3]T1 ZWR 22'!K7)&gt;1000%,"–",'[3]T1 ZWR 22'!K7))</f>
        <v>-0.16332278008475584</v>
      </c>
      <c r="K10" s="86">
        <f>IF('[3]T1 ZWR 22'!L7="–","–",IF(ABS('[3]T1 ZWR 22'!L7)&gt;1000%,"–",'[3]T1 ZWR 22'!L7))</f>
        <v>3.1689535740086164E-2</v>
      </c>
      <c r="L10" s="86">
        <f>IF('[3]T1 ZWR 22'!M7="–","–",IF(ABS('[3]T1 ZWR 22'!M7)&gt;1000%,"–",'[3]T1 ZWR 22'!M7))</f>
        <v>-0.31334790578158028</v>
      </c>
      <c r="M10" s="86">
        <f>IF('[3]T1 ZWR 22'!N7="–","–",IF(ABS('[3]T1 ZWR 22'!N7)&gt;1000%,"–",'[3]T1 ZWR 22'!N7))</f>
        <v>-1.9726320622680558E-2</v>
      </c>
      <c r="N10" s="86">
        <f>IF('[3]T1 ZWR 22'!O7="–","–",IF(ABS('[3]T1 ZWR 22'!O7)&gt;1000%,"–",'[3]T1 ZWR 22'!O7))</f>
        <v>6.7558393155767869</v>
      </c>
      <c r="O10" s="86">
        <f>IF('[3]T1 ZWR 22'!P7="–","–",IF(ABS('[3]T1 ZWR 22'!P7)&gt;1000%,"–",'[3]T1 ZWR 22'!P7))</f>
        <v>-0.84513535528988859</v>
      </c>
      <c r="P10" s="87">
        <f>IF('[3]T1 ZWR 22'!Q7="–","–",IF(ABS('[3]T1 ZWR 22'!Q7)&gt;1000%,"–",'[3]T1 ZWR 22'!Q7))</f>
        <v>-1.9227018751210415E-2</v>
      </c>
      <c r="Q10" s="31"/>
      <c r="R10" s="9"/>
      <c r="S10" s="9"/>
      <c r="T10" s="9"/>
      <c r="U10" s="9"/>
      <c r="V10" s="9"/>
      <c r="W10" s="9"/>
      <c r="X10" s="9"/>
      <c r="Y10" s="9"/>
      <c r="Z10" s="9"/>
      <c r="AA10" s="9"/>
      <c r="AB10" s="9"/>
    </row>
    <row r="11" spans="1:28" ht="12" customHeight="1">
      <c r="A11" s="38" t="s">
        <v>42</v>
      </c>
      <c r="B11" s="39" t="s">
        <v>45</v>
      </c>
      <c r="C11" s="83">
        <f>IF('[3]T1 ZWR 22'!D17="–","–",IF(ABS('[3]T1 ZWR 22'!D17)&gt;1000%,"–",'[3]T1 ZWR 22'!D17))</f>
        <v>1.6659967937186625E-2</v>
      </c>
      <c r="D11" s="83">
        <f>IF('[3]T1 ZWR 22'!E17="–","–",IF(ABS('[3]T1 ZWR 22'!E17)&gt;1000%,"–",'[3]T1 ZWR 22'!E17))</f>
        <v>2.9365601027877856E-3</v>
      </c>
      <c r="E11" s="83">
        <f>IF('[3]T1 ZWR 22'!F17="–","–",IF(ABS('[3]T1 ZWR 22'!F17)&gt;1000%,"–",'[3]T1 ZWR 22'!F17))</f>
        <v>-1.253027940015803E-2</v>
      </c>
      <c r="F11" s="83">
        <f>IF('[3]T1 ZWR 22'!G17="–","–",IF(ABS('[3]T1 ZWR 22'!G17)&gt;1000%,"–",'[3]T1 ZWR 22'!G17))</f>
        <v>1.8073517816750005E-2</v>
      </c>
      <c r="G11" s="83">
        <f>IF('[3]T1 ZWR 22'!H17="–","–",IF(ABS('[3]T1 ZWR 22'!H17)&gt;1000%,"–",'[3]T1 ZWR 22'!H17))</f>
        <v>9.2835118922190395E-3</v>
      </c>
      <c r="H11" s="83">
        <f>IF('[3]T1 ZWR 22'!I17="–","–",IF(ABS('[3]T1 ZWR 22'!I17)&gt;1000%,"–",'[3]T1 ZWR 22'!I17))</f>
        <v>5.3194051416636197E-2</v>
      </c>
      <c r="I11" s="83">
        <f>IF('[3]T1 ZWR 22'!J17="–","–",IF(ABS('[3]T1 ZWR 22'!J17)&gt;1000%,"–",'[3]T1 ZWR 22'!J17))</f>
        <v>5.4511734795293823E-2</v>
      </c>
      <c r="J11" s="83">
        <f>IF('[3]T1 ZWR 22'!K17="–","–",IF(ABS('[3]T1 ZWR 22'!K17)&gt;1000%,"–",'[3]T1 ZWR 22'!K17))</f>
        <v>1.6857214882820791E-2</v>
      </c>
      <c r="K11" s="83">
        <f>IF('[3]T1 ZWR 22'!L17="–","–",IF(ABS('[3]T1 ZWR 22'!L17)&gt;1000%,"–",'[3]T1 ZWR 22'!L17))</f>
        <v>4.9795620042520118E-3</v>
      </c>
      <c r="L11" s="83">
        <f>IF('[3]T1 ZWR 22'!M17="–","–",IF(ABS('[3]T1 ZWR 22'!M17)&gt;1000%,"–",'[3]T1 ZWR 22'!M17))</f>
        <v>-0.51257984925475131</v>
      </c>
      <c r="M11" s="83">
        <f>IF('[3]T1 ZWR 22'!N17="–","–",IF(ABS('[3]T1 ZWR 22'!N17)&gt;1000%,"–",'[3]T1 ZWR 22'!N17))</f>
        <v>8.9895470102297169E-3</v>
      </c>
      <c r="N11" s="83">
        <f>IF('[3]T1 ZWR 22'!O17="–","–",IF(ABS('[3]T1 ZWR 22'!O17)&gt;1000%,"–",'[3]T1 ZWR 22'!O17))</f>
        <v>6.7558393155767869</v>
      </c>
      <c r="O11" s="83">
        <f>IF('[3]T1 ZWR 22'!P17="–","–",IF(ABS('[3]T1 ZWR 22'!P17)&gt;1000%,"–",'[3]T1 ZWR 22'!P17))</f>
        <v>-0.85640747345569568</v>
      </c>
      <c r="P11" s="84">
        <f>IF('[3]T1 ZWR 22'!Q17="–","–",IF(ABS('[3]T1 ZWR 22'!Q17)&gt;1000%,"–",'[3]T1 ZWR 22'!Q17))</f>
        <v>-1.8654981238329087E-2</v>
      </c>
      <c r="Q11" s="31"/>
    </row>
    <row r="12" spans="1:28" ht="12" customHeight="1">
      <c r="A12" s="38" t="s">
        <v>11</v>
      </c>
      <c r="B12" s="39" t="s">
        <v>5</v>
      </c>
      <c r="C12" s="83">
        <f>IF('[3]T1 ZWR 22'!D18="–","–",IF(ABS('[3]T1 ZWR 22'!D18)&gt;1000%,"–",'[3]T1 ZWR 22'!D18))</f>
        <v>3.9999110096750543E-3</v>
      </c>
      <c r="D12" s="83" t="str">
        <f>IF('[3]T1 ZWR 22'!E18="…","…",IF(ABS('[3]T1 ZWR 22'!E18)&gt;1000%,"–",'[3]T1 ZWR 22'!E18))</f>
        <v>…</v>
      </c>
      <c r="E12" s="83">
        <f>IF('[3]T1 ZWR 22'!F18="…","…",IF(ABS('[3]T1 ZWR 22'!F18)&gt;1000%,"–",'[3]T1 ZWR 22'!F18))</f>
        <v>-5.8758308187785617E-3</v>
      </c>
      <c r="F12" s="83" t="str">
        <f>IF('[3]T1 ZWR 22'!G18="…","…",IF(ABS('[3]T1 ZWR 22'!G18)&gt;1000%,"–",'[3]T1 ZWR 22'!G18))</f>
        <v>…</v>
      </c>
      <c r="G12" s="83" t="str">
        <f>IF('[3]T1 ZWR 22'!H18="…","…",IF(ABS('[3]T1 ZWR 22'!H18)&gt;1000%,"–",'[3]T1 ZWR 22'!H18))</f>
        <v>…</v>
      </c>
      <c r="H12" s="83">
        <f>IF('[3]T1 ZWR 22'!I18="…","…",IF(ABS('[3]T1 ZWR 22'!I18)&gt;1000%,"–",'[3]T1 ZWR 22'!I18))</f>
        <v>6.3931740387091762E-2</v>
      </c>
      <c r="I12" s="83">
        <f>IF('[3]T1 ZWR 22'!J18="…","…",IF(ABS('[3]T1 ZWR 22'!J18)&gt;1000%,"–",'[3]T1 ZWR 22'!J18))</f>
        <v>-6.2694131140507018E-3</v>
      </c>
      <c r="J12" s="83">
        <f>IF('[3]T1 ZWR 22'!K18="…","…",IF(ABS('[3]T1 ZWR 22'!K18)&gt;1000%,"–",'[3]T1 ZWR 22'!K18))</f>
        <v>1.6987101026037445E-3</v>
      </c>
      <c r="K12" s="83">
        <f>IF('[3]T1 ZWR 22'!L18="…","…",IF(ABS('[3]T1 ZWR 22'!L18)&gt;1000%,"–",'[3]T1 ZWR 22'!L18))</f>
        <v>0.16734486238133092</v>
      </c>
      <c r="L12" s="83">
        <f>IF('[3]T1 ZWR 22'!M18="…","…",IF(ABS('[3]T1 ZWR 22'!M18)&gt;1000%,"–",'[3]T1 ZWR 22'!M18))</f>
        <v>-3.5565679089383656E-2</v>
      </c>
      <c r="M12" s="83">
        <f>IF('[3]T1 ZWR 22'!N18="…","…",IF(ABS('[3]T1 ZWR 22'!N18)&gt;1000%,"–",'[3]T1 ZWR 22'!N18))</f>
        <v>0.30614245789968408</v>
      </c>
      <c r="N12" s="83" t="str">
        <f>IF('[3]T1 ZWR 22'!O18="–","–",IF(ABS('[3]T1 ZWR 22'!O18)&gt;1000%,"–",'[3]T1 ZWR 22'!O18))</f>
        <v>–</v>
      </c>
      <c r="O12" s="83" t="str">
        <f>IF('[3]T1 ZWR 22'!P18="–","–",IF(ABS('[3]T1 ZWR 22'!P18)&gt;1000%,"–",'[3]T1 ZWR 22'!P18))</f>
        <v>–</v>
      </c>
      <c r="P12" s="84">
        <f>IF('[3]T1 ZWR 22'!Q18="–","–",IF(ABS('[3]T1 ZWR 22'!Q18)&gt;1000%,"–",'[3]T1 ZWR 22'!Q18))</f>
        <v>2.7752239125481776E-2</v>
      </c>
      <c r="Q12" s="31"/>
    </row>
    <row r="13" spans="1:28" ht="12" customHeight="1">
      <c r="A13" s="38" t="s">
        <v>43</v>
      </c>
      <c r="B13" s="39" t="s">
        <v>44</v>
      </c>
      <c r="C13" s="83" t="str">
        <f>IF('[3]T1 ZWR 22'!D19="–","–",IF(ABS('[3]T1 ZWR 22'!D19)&gt;1000%,"–",'[3]T1 ZWR 22'!D19))</f>
        <v>–</v>
      </c>
      <c r="D13" s="83" t="str">
        <f>IF('[3]T1 ZWR 22'!E19="–","–",IF(ABS('[3]T1 ZWR 22'!E19)&gt;1000%,"–",'[3]T1 ZWR 22'!E19))</f>
        <v>–</v>
      </c>
      <c r="E13" s="83">
        <f>IF('[3]T1 ZWR 22'!F19="–","–",IF(ABS('[3]T1 ZWR 22'!F19)&gt;1000%,"–",'[3]T1 ZWR 22'!F19))</f>
        <v>0</v>
      </c>
      <c r="F13" s="83" t="str">
        <f>IF('[3]T1 ZWR 22'!G19="–","–",IF(ABS('[3]T1 ZWR 22'!G19)&gt;1000%,"–",'[3]T1 ZWR 22'!G19))</f>
        <v>–</v>
      </c>
      <c r="G13" s="83" t="str">
        <f>IF('[3]T1 ZWR 22'!H19="–","–",IF(ABS('[3]T1 ZWR 22'!H19)&gt;1000%,"–",'[3]T1 ZWR 22'!H19))</f>
        <v>–</v>
      </c>
      <c r="H13" s="83">
        <f>IF('[3]T1 ZWR 22'!I19="–","–",IF(ABS('[3]T1 ZWR 22'!I19)&gt;1000%,"–",'[3]T1 ZWR 22'!I19))</f>
        <v>-0.45109848396219093</v>
      </c>
      <c r="I13" s="83">
        <f>IF('[3]T1 ZWR 22'!J19="–","–",IF(ABS('[3]T1 ZWR 22'!J19)&gt;1000%,"–",'[3]T1 ZWR 22'!J19))</f>
        <v>-1.4961470596061202</v>
      </c>
      <c r="J13" s="83">
        <f>IF('[3]T1 ZWR 22'!K19="–","–",IF(ABS('[3]T1 ZWR 22'!K19)&gt;1000%,"–",'[3]T1 ZWR 22'!K19))</f>
        <v>4.1671325832652178E-2</v>
      </c>
      <c r="K13" s="83" t="str">
        <f>IF('[3]T1 ZWR 22'!L19="–","–",IF(ABS('[3]T1 ZWR 22'!L19)&gt;1000%,"–",'[3]T1 ZWR 22'!L19))</f>
        <v>–</v>
      </c>
      <c r="L13" s="83">
        <f>IF('[3]T1 ZWR 22'!M19="–","–",IF(ABS('[3]T1 ZWR 22'!M19)&gt;1000%,"–",'[3]T1 ZWR 22'!M19))</f>
        <v>-0.24768388820074499</v>
      </c>
      <c r="M13" s="83">
        <f>IF('[3]T1 ZWR 22'!N19="–","–",IF(ABS('[3]T1 ZWR 22'!N19)&gt;1000%,"–",'[3]T1 ZWR 22'!N19))</f>
        <v>-0.11911045239543121</v>
      </c>
      <c r="N13" s="83" t="str">
        <f>IF('[3]T1 ZWR 22'!O19="–","–",IF(ABS('[3]T1 ZWR 22'!O19)&gt;1000%,"–",'[3]T1 ZWR 22'!O19))</f>
        <v>–</v>
      </c>
      <c r="O13" s="83" t="str">
        <f>IF('[3]T1 ZWR 22'!P19="–","–",IF(ABS('[3]T1 ZWR 22'!P19)&gt;1000%,"–",'[3]T1 ZWR 22'!P19))</f>
        <v>–</v>
      </c>
      <c r="P13" s="84">
        <f>IF('[3]T1 ZWR 22'!Q19="–","–",IF(ABS('[3]T1 ZWR 22'!Q19)&gt;1000%,"–",'[3]T1 ZWR 22'!Q19))</f>
        <v>-0.45284683894847011</v>
      </c>
      <c r="Q13" s="31"/>
    </row>
    <row r="14" spans="1:28" s="10" customFormat="1" ht="30" customHeight="1">
      <c r="A14" s="43" t="s">
        <v>14</v>
      </c>
      <c r="B14" s="43" t="s">
        <v>15</v>
      </c>
      <c r="C14" s="86">
        <f>IF('[3]T1 ZWR 22'!D16="–","–",IF(ABS('[3]T1 ZWR 22'!D16)&gt;1000%,"–",'[3]T1 ZWR 22'!D16))</f>
        <v>1.6600860017764354E-2</v>
      </c>
      <c r="D14" s="86">
        <f>IF('[3]T1 ZWR 22'!E16="–","–",IF(ABS('[3]T1 ZWR 22'!E16)&gt;1000%,"–",'[3]T1 ZWR 22'!E16))</f>
        <v>2.9365601027877856E-3</v>
      </c>
      <c r="E14" s="86">
        <f>IF('[3]T1 ZWR 22'!F16="–","–",IF(ABS('[3]T1 ZWR 22'!F16)&gt;1000%,"–",'[3]T1 ZWR 22'!F16))</f>
        <v>-1.1949480296102127E-2</v>
      </c>
      <c r="F14" s="86">
        <f>IF('[3]T1 ZWR 22'!G16="–","–",IF(ABS('[3]T1 ZWR 22'!G16)&gt;1000%,"–",'[3]T1 ZWR 22'!G16))</f>
        <v>1.8073517816750005E-2</v>
      </c>
      <c r="G14" s="86">
        <f>IF('[3]T1 ZWR 22'!H16="–","–",IF(ABS('[3]T1 ZWR 22'!H16)&gt;1000%,"–",'[3]T1 ZWR 22'!H16))</f>
        <v>9.2835118922190395E-3</v>
      </c>
      <c r="H14" s="86">
        <f>IF('[3]T1 ZWR 22'!I16="–","–",IF(ABS('[3]T1 ZWR 22'!I16)&gt;1000%,"–",'[3]T1 ZWR 22'!I16))</f>
        <v>-1.4432662741386958E-2</v>
      </c>
      <c r="I14" s="86">
        <f>IF('[3]T1 ZWR 22'!J16="–","–",IF(ABS('[3]T1 ZWR 22'!J16)&gt;1000%,"–",'[3]T1 ZWR 22'!J16))</f>
        <v>4.5386462181252467E-2</v>
      </c>
      <c r="J14" s="86">
        <f>IF('[3]T1 ZWR 22'!K16="–","–",IF(ABS('[3]T1 ZWR 22'!K16)&gt;1000%,"–",'[3]T1 ZWR 22'!K16))</f>
        <v>1.5305885897952428E-2</v>
      </c>
      <c r="K14" s="86">
        <f>IF('[3]T1 ZWR 22'!L16="–","–",IF(ABS('[3]T1 ZWR 22'!L16)&gt;1000%,"–",'[3]T1 ZWR 22'!L16))</f>
        <v>5.336727736027491E-3</v>
      </c>
      <c r="L14" s="86">
        <f>IF('[3]T1 ZWR 22'!M16="–","–",IF(ABS('[3]T1 ZWR 22'!M16)&gt;1000%,"–",'[3]T1 ZWR 22'!M16))</f>
        <v>-0.48373254763027107</v>
      </c>
      <c r="M14" s="86">
        <f>IF('[3]T1 ZWR 22'!N16="–","–",IF(ABS('[3]T1 ZWR 22'!N16)&gt;1000%,"–",'[3]T1 ZWR 22'!N16))</f>
        <v>4.7027912145458208E-3</v>
      </c>
      <c r="N14" s="86">
        <f>IF('[3]T1 ZWR 22'!O16="–","–",IF(ABS('[3]T1 ZWR 22'!O16)&gt;1000%,"–",'[3]T1 ZWR 22'!O16))</f>
        <v>6.7558393155767869</v>
      </c>
      <c r="O14" s="86">
        <f>IF('[3]T1 ZWR 22'!P16="–","–",IF(ABS('[3]T1 ZWR 22'!P16)&gt;1000%,"–",'[3]T1 ZWR 22'!P16))</f>
        <v>-0.84513535528988881</v>
      </c>
      <c r="P14" s="87">
        <f>IF('[3]T1 ZWR 22'!Q16="–","–",IF(ABS('[3]T1 ZWR 22'!Q16)&gt;1000%,"–",'[3]T1 ZWR 22'!Q16))</f>
        <v>-3.5571722958382963E-2</v>
      </c>
      <c r="Q14" s="31"/>
      <c r="R14" s="9"/>
      <c r="S14" s="9"/>
      <c r="T14" s="9"/>
      <c r="U14" s="9"/>
      <c r="V14" s="9"/>
      <c r="W14" s="9"/>
      <c r="X14" s="9"/>
      <c r="Y14" s="9"/>
      <c r="Z14" s="9"/>
      <c r="AA14" s="9"/>
      <c r="AB14" s="9"/>
    </row>
    <row r="15" spans="1:28" s="10" customFormat="1" ht="30" customHeight="1">
      <c r="A15" s="44" t="s">
        <v>56</v>
      </c>
      <c r="B15" s="45" t="s">
        <v>55</v>
      </c>
      <c r="C15" s="86">
        <f>IF('[3]T1 ZWR 22'!D20="–","–",IF(ABS('[3]T1 ZWR 22'!D20)&gt;1000%,"–",'[3]T1 ZWR 22'!D20))</f>
        <v>0.55236802716467726</v>
      </c>
      <c r="D15" s="86" t="str">
        <f>IF('[3]T1 ZWR 22'!E20="–","–",IF(ABS('[3]T1 ZWR 22'!E20)&gt;1000%,"–",'[3]T1 ZWR 22'!E20))</f>
        <v>–</v>
      </c>
      <c r="E15" s="86">
        <f>IF('[3]T1 ZWR 22'!F20="–","–",IF(ABS('[3]T1 ZWR 22'!F20)&gt;1000%,"–",'[3]T1 ZWR 22'!F20))</f>
        <v>1.5344223712292613</v>
      </c>
      <c r="F15" s="86" t="str">
        <f>IF('[3]T1 ZWR 22'!G20="–","–",IF(ABS('[3]T1 ZWR 22'!G20)&gt;1000%,"–",'[3]T1 ZWR 22'!G20))</f>
        <v>–</v>
      </c>
      <c r="G15" s="86" t="str">
        <f>IF('[3]T1 ZWR 22'!H20="–","–",IF(ABS('[3]T1 ZWR 22'!H20)&gt;1000%,"–",'[3]T1 ZWR 22'!H20))</f>
        <v>–</v>
      </c>
      <c r="H15" s="86">
        <f>IF('[3]T1 ZWR 22'!I20="–","–",IF(ABS('[3]T1 ZWR 22'!I20)&gt;1000%,"–",'[3]T1 ZWR 22'!I20))</f>
        <v>6.7020292020350966E-2</v>
      </c>
      <c r="I15" s="86">
        <f>IF('[3]T1 ZWR 22'!J20="–","–",IF(ABS('[3]T1 ZWR 22'!J20)&gt;1000%,"–",'[3]T1 ZWR 22'!J20))</f>
        <v>-1.2233164837816972</v>
      </c>
      <c r="J15" s="86">
        <f>IF('[3]T1 ZWR 22'!K20="–","–",IF(ABS('[3]T1 ZWR 22'!K20)&gt;1000%,"–",'[3]T1 ZWR 22'!K20))</f>
        <v>-0.8775050829194071</v>
      </c>
      <c r="K15" s="86">
        <f>IF('[3]T1 ZWR 22'!L20="–","–",IF(ABS('[3]T1 ZWR 22'!L20)&gt;1000%,"–",'[3]T1 ZWR 22'!L20))</f>
        <v>0.2984590721105892</v>
      </c>
      <c r="L15" s="86" t="str">
        <f>IF('[3]T1 ZWR 22'!M20="–","–",IF(ABS('[3]T1 ZWR 22'!M20)&gt;1000%,"–",'[3]T1 ZWR 22'!M20))</f>
        <v>–</v>
      </c>
      <c r="M15" s="86">
        <f>IF('[3]T1 ZWR 22'!N20="–","–",IF(ABS('[3]T1 ZWR 22'!N20)&gt;1000%,"–",'[3]T1 ZWR 22'!N20))</f>
        <v>-0.8089530081300349</v>
      </c>
      <c r="N15" s="86" t="str">
        <f>IF('[3]T1 ZWR 22'!O20="–","–",IF(ABS('[3]T1 ZWR 22'!O20)&gt;1000%,"–",'[3]T1 ZWR 22'!O20))</f>
        <v>–</v>
      </c>
      <c r="O15" s="86" t="str">
        <f>IF('[3]T1 ZWR 22'!P20="–","–",IF(ABS('[3]T1 ZWR 22'!P20)&gt;1000%,"–",'[3]T1 ZWR 22'!P20))</f>
        <v>–</v>
      </c>
      <c r="P15" s="87">
        <f>IF('[3]T1 ZWR 22'!Q20="–","–",IF(ABS('[3]T1 ZWR 22'!Q20)&gt;1000%,"–",'[3]T1 ZWR 22'!Q20))</f>
        <v>0.11855019039887524</v>
      </c>
      <c r="Q15" s="31"/>
      <c r="R15" s="9"/>
      <c r="S15" s="9"/>
      <c r="T15" s="9"/>
      <c r="U15" s="9"/>
      <c r="V15" s="9"/>
      <c r="W15" s="9"/>
      <c r="X15" s="9"/>
      <c r="Y15" s="9"/>
      <c r="Z15" s="9"/>
      <c r="AA15" s="9"/>
      <c r="AB15" s="9"/>
    </row>
    <row r="16" spans="1:28" ht="12" customHeight="1">
      <c r="A16" s="46" t="s">
        <v>79</v>
      </c>
      <c r="B16" s="46" t="s">
        <v>52</v>
      </c>
      <c r="C16" s="83">
        <f>IF('[3]T1 ZWR 22'!D26="–","–",IF(ABS('[3]T1 ZWR 22'!D26)&gt;1000%,"–",'[3]T1 ZWR 22'!D26))</f>
        <v>-5.2088549381489608</v>
      </c>
      <c r="D16" s="83" t="str">
        <f>IF('[3]T1 ZWR 22'!E26="–","–",IF(ABS('[3]T1 ZWR 22'!E26)&gt;1000%,"–",'[3]T1 ZWR 22'!E26))</f>
        <v>–</v>
      </c>
      <c r="E16" s="83">
        <f>IF('[3]T1 ZWR 22'!F26="–","–",IF(ABS('[3]T1 ZWR 22'!F26)&gt;1000%,"–",'[3]T1 ZWR 22'!F26))</f>
        <v>-5.1510961113073046</v>
      </c>
      <c r="F16" s="83" t="str">
        <f>IF('[3]T1 ZWR 22'!G26="–","–",IF(ABS('[3]T1 ZWR 22'!G26)&gt;1000%,"–",'[3]T1 ZWR 22'!G26))</f>
        <v>–</v>
      </c>
      <c r="G16" s="83" t="str">
        <f>IF('[3]T1 ZWR 22'!H26="–","–",IF(ABS('[3]T1 ZWR 22'!H26)&gt;1000%,"–",'[3]T1 ZWR 22'!H26))</f>
        <v>–</v>
      </c>
      <c r="H16" s="83">
        <f>IF('[3]T1 ZWR 22'!I26="–","–",IF(ABS('[3]T1 ZWR 22'!I26)&gt;1000%,"–",'[3]T1 ZWR 22'!I26))</f>
        <v>-2.534828913796936</v>
      </c>
      <c r="I16" s="83">
        <f>IF('[3]T1 ZWR 22'!J26="–","–",IF(ABS('[3]T1 ZWR 22'!J26)&gt;1000%,"–",'[3]T1 ZWR 22'!J26))</f>
        <v>-7.0791498717478918</v>
      </c>
      <c r="J16" s="83">
        <f>IF('[3]T1 ZWR 22'!K26="–","–",IF(ABS('[3]T1 ZWR 22'!K26)&gt;1000%,"–",'[3]T1 ZWR 22'!K26))</f>
        <v>-3.1686423285448426</v>
      </c>
      <c r="K16" s="83">
        <f>IF('[3]T1 ZWR 22'!L26="–","–",IF(ABS('[3]T1 ZWR 22'!L26)&gt;1000%,"–",'[3]T1 ZWR 22'!L26))</f>
        <v>-5.3967942151910204</v>
      </c>
      <c r="L16" s="83" t="str">
        <f>IF('[3]T1 ZWR 22'!M26="–","–",IF(ABS('[3]T1 ZWR 22'!M26)&gt;1000%,"–",'[3]T1 ZWR 22'!M26))</f>
        <v>–</v>
      </c>
      <c r="M16" s="83" t="str">
        <f>IF('[3]T1 ZWR 22'!N26="…","…",IF(ABS('[3]T1 ZWR 22'!N26)&gt;1000%,"–",'[3]T1 ZWR 22'!N26))</f>
        <v>…</v>
      </c>
      <c r="N16" s="83" t="str">
        <f>IF('[3]T1 ZWR 22'!O26="–","–",IF(ABS('[3]T1 ZWR 22'!O26)&gt;1000%,"–",'[3]T1 ZWR 22'!O26))</f>
        <v>–</v>
      </c>
      <c r="O16" s="83" t="str">
        <f>IF('[3]T1 ZWR 22'!P26="–","–",IF(ABS('[3]T1 ZWR 22'!P26)&gt;1000%,"–",'[3]T1 ZWR 22'!P26))</f>
        <v>–</v>
      </c>
      <c r="P16" s="84">
        <f>IF('[3]T1 ZWR 22'!Q26="–","–",IF(ABS('[3]T1 ZWR 22'!Q26)&gt;1000%,"–",'[3]T1 ZWR 22'!Q26))</f>
        <v>-2.6203534364043519</v>
      </c>
      <c r="Q16" s="31"/>
    </row>
    <row r="17" spans="1:28" ht="12" customHeight="1">
      <c r="A17" s="38" t="s">
        <v>80</v>
      </c>
      <c r="B17" s="39" t="s">
        <v>48</v>
      </c>
      <c r="C17" s="83" t="str">
        <f>IF('[3]T1 ZWR 22'!D27="–","–",IF(ABS('[3]T1 ZWR 22'!D27)&gt;1000%,"–",'[3]T1 ZWR 22'!D27))</f>
        <v>–</v>
      </c>
      <c r="D17" s="83" t="str">
        <f>IF('[3]T1 ZWR 22'!E27="–","–",IF(ABS('[3]T1 ZWR 22'!E27)&gt;1000%,"–",'[3]T1 ZWR 22'!E27))</f>
        <v>–</v>
      </c>
      <c r="E17" s="83" t="str">
        <f>IF('[3]T1 ZWR 22'!F27="–","–",IF(ABS('[3]T1 ZWR 22'!F27)&gt;1000%,"–",'[3]T1 ZWR 22'!F27))</f>
        <v>–</v>
      </c>
      <c r="F17" s="83" t="str">
        <f>IF('[3]T1 ZWR 22'!G27="–","–",IF(ABS('[3]T1 ZWR 22'!G27)&gt;1000%,"–",'[3]T1 ZWR 22'!G27))</f>
        <v>–</v>
      </c>
      <c r="G17" s="83" t="str">
        <f>IF('[3]T1 ZWR 22'!H27="–","–",IF(ABS('[3]T1 ZWR 22'!H27)&gt;1000%,"–",'[3]T1 ZWR 22'!H27))</f>
        <v>–</v>
      </c>
      <c r="H17" s="83">
        <f>IF('[3]T1 ZWR 22'!I27="–","–",IF(ABS('[3]T1 ZWR 22'!I27)&gt;1000%,"–",'[3]T1 ZWR 22'!I27))</f>
        <v>-0.96477881709922142</v>
      </c>
      <c r="I17" s="83" t="str">
        <f>IF('[3]T1 ZWR 22'!J27="–","–",IF(ABS('[3]T1 ZWR 22'!J27)&gt;1000%,"–",'[3]T1 ZWR 22'!J27))</f>
        <v>–</v>
      </c>
      <c r="J17" s="83">
        <f>IF('[3]T1 ZWR 22'!K27="–","–",IF(ABS('[3]T1 ZWR 22'!K27)&gt;1000%,"–",'[3]T1 ZWR 22'!K27))</f>
        <v>0.4708169321330189</v>
      </c>
      <c r="K17" s="83" t="str">
        <f>IF('[3]T1 ZWR 22'!L27="–","–",IF(ABS('[3]T1 ZWR 22'!L27)&gt;1000%,"–",'[3]T1 ZWR 22'!L27))</f>
        <v>–</v>
      </c>
      <c r="L17" s="83" t="str">
        <f>IF('[3]T1 ZWR 22'!M27="–","–",IF(ABS('[3]T1 ZWR 22'!M27)&gt;1000%,"–",'[3]T1 ZWR 22'!M27))</f>
        <v>–</v>
      </c>
      <c r="M17" s="83">
        <f>IF('[3]T1 ZWR 22'!N27="–","–",IF(ABS('[3]T1 ZWR 22'!N27)&gt;1000%,"–",'[3]T1 ZWR 22'!N27))</f>
        <v>-9.7663425228213008</v>
      </c>
      <c r="N17" s="83" t="str">
        <f>IF('[3]T1 ZWR 22'!O27="–","–",IF(ABS('[3]T1 ZWR 22'!O27)&gt;1000%,"–",'[3]T1 ZWR 22'!O27))</f>
        <v>–</v>
      </c>
      <c r="O17" s="83" t="str">
        <f>IF('[3]T1 ZWR 22'!P27="–","–",IF(ABS('[3]T1 ZWR 22'!P27)&gt;1000%,"–",'[3]T1 ZWR 22'!P27))</f>
        <v>–</v>
      </c>
      <c r="P17" s="84">
        <f>IF('[3]T1 ZWR 22'!Q27="–","–",IF(ABS('[3]T1 ZWR 22'!Q27)&gt;1000%,"–",'[3]T1 ZWR 22'!Q27))</f>
        <v>-0.32805133555581456</v>
      </c>
      <c r="Q17" s="31"/>
    </row>
    <row r="18" spans="1:28" s="10" customFormat="1" ht="30" customHeight="1" thickBot="1">
      <c r="A18" s="56" t="s">
        <v>53</v>
      </c>
      <c r="B18" s="56" t="s">
        <v>54</v>
      </c>
      <c r="C18" s="88">
        <f>IF('[3]T1 ZWR 22'!D28="–","–",IF(ABS('[3]T1 ZWR 22'!D28)&gt;1000%,"–",'[3]T1 ZWR 22'!D28))</f>
        <v>-5.4397226767429661E-2</v>
      </c>
      <c r="D18" s="88" t="str">
        <f>IF('[3]T1 ZWR 22'!E28="–","–",IF(ABS('[3]T1 ZWR 22'!E28)&gt;1000%,"–",'[3]T1 ZWR 22'!E28))</f>
        <v>–</v>
      </c>
      <c r="E18" s="88">
        <f>IF('[3]T1 ZWR 22'!F28="–","–",IF(ABS('[3]T1 ZWR 22'!F28)&gt;1000%,"–",'[3]T1 ZWR 22'!F28))</f>
        <v>-4.9142985579085655E-2</v>
      </c>
      <c r="F18" s="88" t="str">
        <f>IF('[3]T1 ZWR 22'!G28="–","–",IF(ABS('[3]T1 ZWR 22'!G28)&gt;1000%,"–",'[3]T1 ZWR 22'!G28))</f>
        <v>–</v>
      </c>
      <c r="G18" s="88" t="str">
        <f>IF('[3]T1 ZWR 22'!H28="–","–",IF(ABS('[3]T1 ZWR 22'!H28)&gt;1000%,"–",'[3]T1 ZWR 22'!H28))</f>
        <v>–</v>
      </c>
      <c r="H18" s="88">
        <f>IF('[3]T1 ZWR 22'!I28="–","–",IF(ABS('[3]T1 ZWR 22'!I28)&gt;1000%,"–",'[3]T1 ZWR 22'!I28))</f>
        <v>-8.2570685508502856E-2</v>
      </c>
      <c r="I18" s="88">
        <f>IF('[3]T1 ZWR 22'!J28="–","–",IF(ABS('[3]T1 ZWR 22'!J28)&gt;1000%,"–",'[3]T1 ZWR 22'!J28))</f>
        <v>-0.16239057203615762</v>
      </c>
      <c r="J18" s="88">
        <f>IF('[3]T1 ZWR 22'!K28="–","–",IF(ABS('[3]T1 ZWR 22'!K28)&gt;1000%,"–",'[3]T1 ZWR 22'!K28))</f>
        <v>-7.9957967847332723E-2</v>
      </c>
      <c r="K18" s="88">
        <f>IF('[3]T1 ZWR 22'!L28="–","–",IF(ABS('[3]T1 ZWR 22'!L28)&gt;1000%,"–",'[3]T1 ZWR 22'!L28))</f>
        <v>2.0909402461608006E-2</v>
      </c>
      <c r="L18" s="88">
        <f>IF('[3]T1 ZWR 22'!M28="–","–",IF(ABS('[3]T1 ZWR 22'!M28)&gt;1000%,"–",'[3]T1 ZWR 22'!M28))</f>
        <v>1.3458384429641497</v>
      </c>
      <c r="M18" s="88">
        <f>IF('[3]T1 ZWR 22'!N28="–","–",IF(ABS('[3]T1 ZWR 22'!N28)&gt;1000%,"–",'[3]T1 ZWR 22'!N28))</f>
        <v>-3.6656277728621626E-3</v>
      </c>
      <c r="N18" s="88" t="str">
        <f>IF('[3]T1 ZWR 22'!O28="–","–",IF(ABS('[3]T1 ZWR 22'!O28)&gt;1000%,"–",'[3]T1 ZWR 22'!O28))</f>
        <v>–</v>
      </c>
      <c r="O18" s="88" t="str">
        <f>IF('[3]T1 ZWR 22'!P28="–","–",IF(ABS('[3]T1 ZWR 22'!P28)&gt;1000%,"–",'[3]T1 ZWR 22'!P28))</f>
        <v>–</v>
      </c>
      <c r="P18" s="89">
        <f>IF('[3]T1 ZWR 22'!Q28="–","–",IF(ABS('[3]T1 ZWR 22'!Q28)&gt;1000%,"–",'[3]T1 ZWR 22'!Q28))</f>
        <v>-8.0737695890990391E-2</v>
      </c>
      <c r="Q18" s="31"/>
      <c r="R18" s="9"/>
      <c r="S18" s="9"/>
      <c r="T18" s="9"/>
      <c r="U18" s="9"/>
      <c r="V18" s="9"/>
      <c r="W18" s="9"/>
      <c r="X18" s="9"/>
      <c r="Y18" s="9"/>
      <c r="Z18" s="9"/>
      <c r="AA18" s="9"/>
      <c r="AB18" s="9"/>
    </row>
    <row r="19" spans="1:28" ht="15.75" customHeight="1">
      <c r="B19" s="31"/>
      <c r="C19" s="90"/>
      <c r="D19" s="90"/>
      <c r="E19" s="90"/>
      <c r="F19" s="90"/>
      <c r="G19" s="90"/>
      <c r="H19" s="90"/>
      <c r="I19" s="90"/>
      <c r="J19" s="91"/>
      <c r="K19" s="91"/>
      <c r="P19" s="92"/>
      <c r="Q19" s="93"/>
    </row>
    <row r="20" spans="1:28" ht="54" customHeight="1">
      <c r="B20" s="31"/>
      <c r="C20" s="94"/>
      <c r="D20" s="94"/>
      <c r="E20" s="94"/>
      <c r="F20" s="94"/>
      <c r="G20" s="94"/>
      <c r="H20" s="94"/>
      <c r="I20" s="94"/>
      <c r="J20" s="94"/>
      <c r="K20" s="94"/>
      <c r="L20" s="94"/>
      <c r="M20" s="94"/>
      <c r="N20" s="94"/>
      <c r="O20" s="94"/>
      <c r="P20" s="94"/>
    </row>
    <row r="21" spans="1:28" ht="12.75" customHeight="1">
      <c r="B21" s="31"/>
      <c r="C21" s="94"/>
      <c r="D21" s="94"/>
      <c r="E21" s="94"/>
      <c r="F21" s="94"/>
      <c r="G21" s="94"/>
      <c r="H21" s="94"/>
      <c r="I21" s="94"/>
      <c r="J21" s="94"/>
      <c r="K21" s="94"/>
      <c r="L21" s="94"/>
      <c r="M21" s="94"/>
      <c r="N21" s="94"/>
      <c r="O21" s="94"/>
      <c r="P21" s="94"/>
    </row>
    <row r="22" spans="1:28" ht="12.75" customHeight="1">
      <c r="B22" s="31"/>
      <c r="C22" s="94"/>
      <c r="D22" s="94"/>
      <c r="E22" s="94"/>
      <c r="F22" s="94"/>
      <c r="G22" s="94"/>
      <c r="H22" s="94"/>
      <c r="I22" s="94"/>
      <c r="J22" s="94"/>
      <c r="K22" s="94"/>
      <c r="L22" s="94"/>
      <c r="M22" s="94"/>
      <c r="N22" s="94"/>
      <c r="O22" s="94"/>
      <c r="P22" s="94"/>
    </row>
    <row r="23" spans="1:28" ht="12.75" customHeight="1">
      <c r="B23" s="31"/>
      <c r="C23" s="94"/>
      <c r="D23" s="94"/>
      <c r="E23" s="94"/>
      <c r="F23" s="94"/>
      <c r="G23" s="94"/>
      <c r="H23" s="94"/>
      <c r="I23" s="94"/>
      <c r="J23" s="94"/>
      <c r="K23" s="94"/>
      <c r="L23" s="94"/>
      <c r="M23" s="94"/>
      <c r="N23" s="94"/>
      <c r="O23" s="94"/>
      <c r="P23" s="94"/>
    </row>
    <row r="24" spans="1:28" ht="12.75" customHeight="1">
      <c r="B24" s="31"/>
      <c r="C24" s="94"/>
      <c r="D24" s="94"/>
      <c r="E24" s="94"/>
      <c r="F24" s="94"/>
      <c r="G24" s="94"/>
      <c r="H24" s="94"/>
      <c r="I24" s="94"/>
      <c r="J24" s="94"/>
      <c r="K24" s="94"/>
      <c r="L24" s="94"/>
      <c r="M24" s="94"/>
      <c r="N24" s="94"/>
      <c r="O24" s="94"/>
      <c r="P24" s="94"/>
    </row>
    <row r="25" spans="1:28" ht="12.75" customHeight="1">
      <c r="B25" s="31"/>
      <c r="C25" s="94"/>
      <c r="D25" s="94"/>
      <c r="E25" s="94"/>
      <c r="F25" s="94"/>
      <c r="G25" s="94"/>
      <c r="H25" s="94"/>
      <c r="I25" s="94"/>
      <c r="J25" s="94"/>
      <c r="K25" s="94"/>
      <c r="L25" s="94"/>
      <c r="M25" s="94"/>
      <c r="N25" s="94"/>
      <c r="O25" s="94"/>
      <c r="P25" s="94"/>
    </row>
    <row r="26" spans="1:28" ht="12.75" customHeight="1">
      <c r="B26" s="31"/>
      <c r="C26" s="94"/>
      <c r="D26" s="94"/>
      <c r="E26" s="94"/>
      <c r="F26" s="94"/>
      <c r="G26" s="94"/>
      <c r="H26" s="94"/>
      <c r="I26" s="94"/>
      <c r="J26" s="94"/>
      <c r="K26" s="94"/>
      <c r="L26" s="94"/>
      <c r="M26" s="94"/>
      <c r="N26" s="94"/>
      <c r="O26" s="94"/>
      <c r="P26" s="94"/>
    </row>
    <row r="27" spans="1:28" ht="12.75" customHeight="1">
      <c r="B27" s="31"/>
      <c r="C27" s="94"/>
      <c r="D27" s="94"/>
      <c r="E27" s="94"/>
      <c r="F27" s="94"/>
      <c r="G27" s="94"/>
      <c r="H27" s="94"/>
      <c r="I27" s="94"/>
      <c r="J27" s="94"/>
      <c r="K27" s="94"/>
      <c r="L27" s="94"/>
      <c r="M27" s="94"/>
      <c r="N27" s="94"/>
      <c r="O27" s="94"/>
      <c r="P27" s="94"/>
    </row>
    <row r="28" spans="1:28" ht="12.75" customHeight="1">
      <c r="B28" s="31"/>
      <c r="C28" s="94"/>
      <c r="D28" s="94"/>
      <c r="E28" s="94"/>
      <c r="F28" s="94"/>
      <c r="G28" s="94"/>
      <c r="H28" s="94"/>
      <c r="I28" s="94"/>
      <c r="J28" s="94"/>
      <c r="K28" s="94"/>
      <c r="L28" s="94"/>
      <c r="M28" s="94"/>
      <c r="N28" s="94"/>
      <c r="O28" s="94"/>
      <c r="P28" s="94"/>
    </row>
    <row r="29" spans="1:28" ht="12.75" customHeight="1">
      <c r="B29" s="31"/>
      <c r="C29" s="94"/>
      <c r="D29" s="94"/>
      <c r="E29" s="94"/>
      <c r="F29" s="94"/>
      <c r="G29" s="94"/>
      <c r="H29" s="94"/>
      <c r="I29" s="94"/>
      <c r="J29" s="94"/>
      <c r="K29" s="94"/>
      <c r="L29" s="94"/>
      <c r="M29" s="94"/>
      <c r="N29" s="94"/>
      <c r="O29" s="94"/>
      <c r="P29" s="94"/>
    </row>
    <row r="30" spans="1:28" ht="12.75" customHeight="1">
      <c r="B30" s="31"/>
      <c r="C30" s="94"/>
      <c r="D30" s="94"/>
      <c r="E30" s="94"/>
      <c r="F30" s="94"/>
      <c r="G30" s="94"/>
      <c r="H30" s="94"/>
      <c r="I30" s="94"/>
      <c r="J30" s="94"/>
      <c r="K30" s="94"/>
      <c r="L30" s="94"/>
      <c r="M30" s="94"/>
      <c r="N30" s="94"/>
      <c r="O30" s="94"/>
      <c r="P30" s="94"/>
    </row>
    <row r="31" spans="1:28" ht="12.75" customHeight="1">
      <c r="B31" s="31"/>
      <c r="C31" s="94"/>
      <c r="D31" s="94"/>
      <c r="E31" s="94"/>
      <c r="F31" s="94"/>
      <c r="G31" s="94"/>
      <c r="H31" s="94"/>
      <c r="I31" s="94"/>
      <c r="J31" s="94"/>
      <c r="K31" s="94"/>
      <c r="L31" s="94"/>
      <c r="M31" s="94"/>
      <c r="N31" s="94"/>
      <c r="O31" s="94"/>
      <c r="P31" s="94"/>
    </row>
    <row r="32" spans="1:28" ht="12.75" customHeight="1">
      <c r="B32" s="31"/>
      <c r="C32" s="94"/>
      <c r="D32" s="94"/>
      <c r="E32" s="94"/>
      <c r="F32" s="94"/>
      <c r="G32" s="94"/>
      <c r="H32" s="94"/>
      <c r="I32" s="94"/>
      <c r="J32" s="94"/>
      <c r="K32" s="94"/>
      <c r="L32" s="94"/>
      <c r="M32" s="94"/>
      <c r="N32" s="94"/>
      <c r="O32" s="94"/>
      <c r="P32" s="94"/>
    </row>
    <row r="33" spans="2:16" ht="12.75" customHeight="1">
      <c r="B33" s="31"/>
      <c r="C33" s="94"/>
      <c r="D33" s="94"/>
      <c r="E33" s="94"/>
      <c r="F33" s="94"/>
      <c r="G33" s="94"/>
      <c r="H33" s="94"/>
      <c r="I33" s="94"/>
      <c r="J33" s="94"/>
      <c r="K33" s="94"/>
      <c r="L33" s="94"/>
      <c r="M33" s="94"/>
      <c r="N33" s="94"/>
      <c r="O33" s="94"/>
      <c r="P33" s="94"/>
    </row>
    <row r="34" spans="2:16" ht="12.75" customHeight="1">
      <c r="B34" s="31"/>
      <c r="C34" s="90"/>
      <c r="D34" s="90"/>
      <c r="E34" s="90"/>
      <c r="F34" s="90"/>
      <c r="G34" s="90"/>
      <c r="H34" s="90"/>
      <c r="I34" s="90"/>
      <c r="J34" s="91"/>
      <c r="K34" s="91"/>
      <c r="P34" s="92"/>
    </row>
    <row r="35" spans="2:16" ht="79.5" customHeight="1">
      <c r="B35" s="31"/>
      <c r="C35" s="95"/>
      <c r="D35" s="95"/>
      <c r="E35" s="95"/>
      <c r="F35" s="95"/>
      <c r="G35" s="95"/>
      <c r="H35" s="95"/>
      <c r="I35" s="95"/>
      <c r="J35" s="95"/>
      <c r="K35" s="95"/>
      <c r="L35" s="95"/>
      <c r="M35" s="95"/>
      <c r="N35" s="95"/>
      <c r="O35" s="95"/>
      <c r="P35" s="95"/>
    </row>
    <row r="36" spans="2:16">
      <c r="C36" s="95"/>
      <c r="D36" s="95"/>
      <c r="E36" s="95"/>
      <c r="F36" s="95"/>
      <c r="G36" s="95"/>
      <c r="H36" s="95"/>
      <c r="I36" s="95"/>
      <c r="J36" s="95"/>
      <c r="K36" s="95"/>
      <c r="L36" s="95"/>
      <c r="M36" s="95"/>
      <c r="N36" s="95"/>
      <c r="O36" s="95"/>
      <c r="P36" s="95"/>
    </row>
    <row r="37" spans="2:16" ht="15.75" customHeight="1">
      <c r="C37" s="95"/>
      <c r="D37" s="95"/>
      <c r="E37" s="95"/>
      <c r="F37" s="95"/>
      <c r="G37" s="95"/>
      <c r="H37" s="95"/>
      <c r="I37" s="95"/>
      <c r="J37" s="95"/>
      <c r="K37" s="95"/>
      <c r="L37" s="95"/>
      <c r="M37" s="95"/>
      <c r="N37" s="95"/>
      <c r="O37" s="95"/>
      <c r="P37" s="95"/>
    </row>
    <row r="38" spans="2:16" ht="15.75" customHeight="1">
      <c r="C38" s="95"/>
      <c r="D38" s="95"/>
      <c r="E38" s="95"/>
      <c r="F38" s="95"/>
      <c r="G38" s="95"/>
      <c r="H38" s="95"/>
      <c r="I38" s="95"/>
      <c r="J38" s="95"/>
      <c r="K38" s="95"/>
      <c r="L38" s="95"/>
      <c r="M38" s="95"/>
      <c r="N38" s="95"/>
      <c r="O38" s="95"/>
      <c r="P38" s="95"/>
    </row>
    <row r="39" spans="2:16" ht="15.75" customHeight="1">
      <c r="C39" s="95"/>
      <c r="D39" s="95"/>
      <c r="E39" s="95"/>
      <c r="F39" s="95"/>
      <c r="G39" s="95"/>
      <c r="H39" s="95"/>
      <c r="I39" s="95"/>
      <c r="J39" s="95"/>
      <c r="K39" s="95"/>
      <c r="L39" s="95"/>
      <c r="M39" s="95"/>
      <c r="N39" s="95"/>
      <c r="O39" s="95"/>
      <c r="P39" s="95"/>
    </row>
    <row r="40" spans="2:16" ht="15.75" customHeight="1">
      <c r="C40" s="95"/>
      <c r="D40" s="95"/>
      <c r="E40" s="95"/>
      <c r="F40" s="95"/>
      <c r="G40" s="95"/>
      <c r="H40" s="95"/>
      <c r="I40" s="95"/>
      <c r="J40" s="95"/>
      <c r="K40" s="95"/>
      <c r="L40" s="95"/>
      <c r="M40" s="95"/>
      <c r="N40" s="95"/>
      <c r="O40" s="95"/>
      <c r="P40" s="95"/>
    </row>
    <row r="41" spans="2:16" ht="15.75" customHeight="1">
      <c r="C41" s="95"/>
      <c r="D41" s="95"/>
      <c r="E41" s="95"/>
      <c r="F41" s="95"/>
      <c r="G41" s="95"/>
      <c r="H41" s="95"/>
      <c r="I41" s="95"/>
      <c r="J41" s="95"/>
      <c r="K41" s="95"/>
      <c r="L41" s="95"/>
      <c r="M41" s="95"/>
      <c r="N41" s="95"/>
      <c r="O41" s="95"/>
      <c r="P41" s="95"/>
    </row>
    <row r="42" spans="2:16" ht="15.75" customHeight="1">
      <c r="C42" s="95"/>
      <c r="D42" s="95"/>
      <c r="E42" s="95"/>
      <c r="F42" s="95"/>
      <c r="G42" s="95"/>
      <c r="H42" s="95"/>
      <c r="I42" s="95"/>
      <c r="J42" s="95"/>
      <c r="K42" s="95"/>
      <c r="L42" s="95"/>
      <c r="M42" s="95"/>
      <c r="N42" s="95"/>
      <c r="O42" s="95"/>
      <c r="P42" s="95"/>
    </row>
    <row r="43" spans="2:16" ht="15.75" customHeight="1">
      <c r="C43" s="95"/>
      <c r="D43" s="95"/>
      <c r="E43" s="95"/>
      <c r="F43" s="95"/>
      <c r="G43" s="95"/>
      <c r="H43" s="95"/>
      <c r="I43" s="95"/>
      <c r="J43" s="95"/>
      <c r="K43" s="95"/>
      <c r="L43" s="95"/>
      <c r="M43" s="95"/>
      <c r="N43" s="95"/>
      <c r="O43" s="95"/>
      <c r="P43" s="95"/>
    </row>
    <row r="44" spans="2:16" ht="15.75" customHeight="1">
      <c r="C44" s="95"/>
      <c r="D44" s="95"/>
      <c r="E44" s="95"/>
      <c r="F44" s="95"/>
      <c r="G44" s="95"/>
      <c r="H44" s="95"/>
      <c r="I44" s="95"/>
      <c r="J44" s="95"/>
      <c r="K44" s="95"/>
      <c r="L44" s="95"/>
      <c r="M44" s="95"/>
      <c r="N44" s="95"/>
      <c r="O44" s="95"/>
      <c r="P44" s="95"/>
    </row>
    <row r="45" spans="2:16" ht="15.75" customHeight="1">
      <c r="C45" s="95"/>
      <c r="D45" s="95"/>
      <c r="E45" s="95"/>
      <c r="F45" s="95"/>
      <c r="G45" s="95"/>
      <c r="H45" s="95"/>
      <c r="I45" s="95"/>
      <c r="J45" s="95"/>
      <c r="K45" s="95"/>
      <c r="L45" s="95"/>
      <c r="M45" s="95"/>
      <c r="N45" s="95"/>
      <c r="O45" s="95"/>
      <c r="P45" s="95"/>
    </row>
    <row r="46" spans="2:16" ht="15.75" customHeight="1">
      <c r="C46" s="95"/>
      <c r="D46" s="95"/>
      <c r="E46" s="95"/>
      <c r="F46" s="95"/>
      <c r="G46" s="95"/>
      <c r="H46" s="95"/>
      <c r="I46" s="95"/>
      <c r="J46" s="95"/>
      <c r="K46" s="95"/>
      <c r="L46" s="95"/>
      <c r="M46" s="95"/>
      <c r="N46" s="95"/>
      <c r="O46" s="95"/>
      <c r="P46" s="95"/>
    </row>
    <row r="47" spans="2:16" ht="15.75" customHeight="1">
      <c r="C47" s="95"/>
      <c r="D47" s="95"/>
      <c r="E47" s="95"/>
      <c r="F47" s="95"/>
      <c r="G47" s="95"/>
      <c r="H47" s="95"/>
      <c r="I47" s="95"/>
      <c r="J47" s="95"/>
      <c r="K47" s="95"/>
      <c r="L47" s="95"/>
      <c r="M47" s="95"/>
      <c r="N47" s="95"/>
      <c r="O47" s="95"/>
      <c r="P47" s="95"/>
    </row>
    <row r="48" spans="2:16" ht="15.75" customHeight="1">
      <c r="C48" s="95"/>
      <c r="D48" s="95"/>
      <c r="E48" s="95"/>
      <c r="F48" s="95"/>
      <c r="G48" s="95"/>
      <c r="H48" s="95"/>
      <c r="I48" s="95"/>
      <c r="J48" s="95"/>
      <c r="K48" s="95"/>
      <c r="L48" s="95"/>
      <c r="M48" s="95"/>
      <c r="N48" s="95"/>
      <c r="O48" s="95"/>
      <c r="P48" s="95"/>
    </row>
    <row r="49" ht="15.75" customHeight="1"/>
    <row r="50" ht="15.75" customHeight="1"/>
    <row r="51" ht="15.75" customHeight="1"/>
    <row r="52" ht="15.75" customHeight="1"/>
    <row r="53" ht="15.75" customHeight="1"/>
    <row r="54" ht="15.75" customHeight="1"/>
    <row r="55" ht="15.75" customHeight="1"/>
    <row r="56" ht="15.75" customHeight="1"/>
    <row r="57" ht="15.75" customHeight="1"/>
    <row r="110" spans="1:36">
      <c r="A110" s="96"/>
      <c r="B110" s="96"/>
    </row>
    <row r="111" spans="1:36" ht="25.5">
      <c r="C111" s="97" t="s">
        <v>18</v>
      </c>
      <c r="D111" s="98" t="s">
        <v>19</v>
      </c>
      <c r="E111" s="97" t="s">
        <v>20</v>
      </c>
      <c r="F111" s="98" t="s">
        <v>21</v>
      </c>
      <c r="G111" s="97" t="s">
        <v>77</v>
      </c>
      <c r="H111" s="97" t="s">
        <v>24</v>
      </c>
      <c r="I111" s="97" t="s">
        <v>59</v>
      </c>
      <c r="J111" s="97" t="s">
        <v>28</v>
      </c>
      <c r="K111" s="97" t="s">
        <v>29</v>
      </c>
      <c r="L111" s="97" t="s">
        <v>32</v>
      </c>
      <c r="M111" s="97" t="s">
        <v>35</v>
      </c>
      <c r="N111" s="97" t="s">
        <v>71</v>
      </c>
      <c r="O111" s="97" t="s">
        <v>76</v>
      </c>
      <c r="P111" s="25" t="s">
        <v>46</v>
      </c>
    </row>
    <row r="112" spans="1:36">
      <c r="A112" s="23" t="s">
        <v>75</v>
      </c>
      <c r="B112" s="23" t="s">
        <v>74</v>
      </c>
      <c r="C112" s="55">
        <f>C10</f>
        <v>3.2275625691117325E-2</v>
      </c>
      <c r="D112" s="55">
        <f t="shared" ref="D112:O112" si="0">D10</f>
        <v>2.9365601027877856E-3</v>
      </c>
      <c r="E112" s="55">
        <f t="shared" si="0"/>
        <v>3.9116857971387198E-2</v>
      </c>
      <c r="F112" s="55">
        <f t="shared" si="0"/>
        <v>1.8073517816750005E-2</v>
      </c>
      <c r="G112" s="55">
        <f t="shared" si="0"/>
        <v>9.2835118922190395E-3</v>
      </c>
      <c r="H112" s="55">
        <f t="shared" si="0"/>
        <v>5.7028098449218396E-3</v>
      </c>
      <c r="I112" s="55">
        <f t="shared" si="0"/>
        <v>2.1927090064451923E-2</v>
      </c>
      <c r="J112" s="55">
        <f t="shared" si="0"/>
        <v>-0.16332278008475584</v>
      </c>
      <c r="K112" s="55">
        <f t="shared" si="0"/>
        <v>3.1689535740086164E-2</v>
      </c>
      <c r="L112" s="55">
        <f t="shared" si="0"/>
        <v>-0.31334790578158028</v>
      </c>
      <c r="M112" s="55">
        <f t="shared" si="0"/>
        <v>-1.9726320622680558E-2</v>
      </c>
      <c r="N112" s="55">
        <f t="shared" si="0"/>
        <v>6.7558393155767869</v>
      </c>
      <c r="O112" s="55">
        <f t="shared" si="0"/>
        <v>-0.84513535528988859</v>
      </c>
      <c r="P112" s="54">
        <f>P10</f>
        <v>-1.9227018751210415E-2</v>
      </c>
      <c r="Q112" s="5"/>
      <c r="R112" s="5"/>
      <c r="S112" s="5"/>
      <c r="T112" s="5"/>
      <c r="U112" s="5"/>
      <c r="V112" s="5"/>
      <c r="W112" s="5"/>
      <c r="X112" s="5"/>
      <c r="Y112" s="5"/>
      <c r="Z112" s="5"/>
      <c r="AA112" s="5"/>
      <c r="AB112" s="5"/>
      <c r="AC112" s="5"/>
      <c r="AD112" s="5"/>
      <c r="AE112" s="5"/>
      <c r="AF112" s="5"/>
      <c r="AG112" s="5"/>
      <c r="AH112" s="5"/>
      <c r="AI112" s="5"/>
      <c r="AJ112" s="5"/>
    </row>
    <row r="113" spans="1:36" ht="13.5" thickBot="1">
      <c r="A113" s="13" t="s">
        <v>73</v>
      </c>
      <c r="B113" s="13" t="s">
        <v>72</v>
      </c>
      <c r="C113" s="53">
        <f>C14</f>
        <v>1.6600860017764354E-2</v>
      </c>
      <c r="D113" s="53">
        <f t="shared" ref="D113:O113" si="1">D14</f>
        <v>2.9365601027877856E-3</v>
      </c>
      <c r="E113" s="53">
        <f t="shared" si="1"/>
        <v>-1.1949480296102127E-2</v>
      </c>
      <c r="F113" s="53">
        <f t="shared" si="1"/>
        <v>1.8073517816750005E-2</v>
      </c>
      <c r="G113" s="53">
        <f t="shared" si="1"/>
        <v>9.2835118922190395E-3</v>
      </c>
      <c r="H113" s="53">
        <f t="shared" si="1"/>
        <v>-1.4432662741386958E-2</v>
      </c>
      <c r="I113" s="53">
        <f t="shared" si="1"/>
        <v>4.5386462181252467E-2</v>
      </c>
      <c r="J113" s="53">
        <f t="shared" si="1"/>
        <v>1.5305885897952428E-2</v>
      </c>
      <c r="K113" s="53">
        <f t="shared" si="1"/>
        <v>5.336727736027491E-3</v>
      </c>
      <c r="L113" s="53">
        <f t="shared" si="1"/>
        <v>-0.48373254763027107</v>
      </c>
      <c r="M113" s="53">
        <f t="shared" si="1"/>
        <v>4.7027912145458208E-3</v>
      </c>
      <c r="N113" s="53">
        <f t="shared" si="1"/>
        <v>6.7558393155767869</v>
      </c>
      <c r="O113" s="53">
        <f t="shared" si="1"/>
        <v>-0.84513535528988881</v>
      </c>
      <c r="P113" s="52">
        <f>P14</f>
        <v>-3.5571722958382963E-2</v>
      </c>
      <c r="Q113" s="5"/>
      <c r="R113" s="5"/>
      <c r="S113" s="5"/>
      <c r="T113" s="5"/>
      <c r="U113" s="5"/>
      <c r="V113" s="5"/>
      <c r="W113" s="5"/>
      <c r="X113" s="5"/>
      <c r="Y113" s="5"/>
      <c r="Z113" s="5"/>
      <c r="AA113" s="5"/>
      <c r="AB113" s="5"/>
      <c r="AC113" s="5"/>
      <c r="AD113" s="5"/>
      <c r="AE113" s="5"/>
      <c r="AF113" s="5"/>
      <c r="AG113" s="5"/>
      <c r="AH113" s="5"/>
      <c r="AI113" s="5"/>
      <c r="AJ113" s="5"/>
    </row>
  </sheetData>
  <pageMargins left="0.19685039370078741" right="0.19685039370078741" top="0.27559055118110237" bottom="0.39370078740157483" header="0.27559055118110237" footer="0.51181102362204722"/>
  <pageSetup paperSize="9" scale="63" orientation="landscape" r:id="rId1"/>
  <headerFooter alignWithMargins="0">
    <oddFooter>&amp;L&amp;"Arial,Regular"&amp;8Statistique des assurances sociales suisses, OFAS, Schweizerische Sozialversicherungsstatistik, BSV&amp;R&amp;"Arial,Regular"&amp;8&amp;F, &amp;D, &amp;T</oddFooter>
  </headerFooter>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GRSV_CGAS_2</vt:lpstr>
      <vt:lpstr>GRSV_CGAS_2_Zusatz</vt:lpstr>
      <vt:lpstr>GRSV_CGAS_2!Druckbereich</vt:lpstr>
      <vt:lpstr>GRSV_CGAS_2_Zusatz!Druckbereich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Informatikdienst</dc:creator>
  <cp:lastModifiedBy>Schüpbach Salome BSV</cp:lastModifiedBy>
  <cp:lastPrinted>2020-04-07T06:42:14Z</cp:lastPrinted>
  <dcterms:created xsi:type="dcterms:W3CDTF">1999-02-24T12:27:38Z</dcterms:created>
  <dcterms:modified xsi:type="dcterms:W3CDTF">2024-12-06T08:32:41Z</dcterms:modified>
</cp:coreProperties>
</file>