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eo\"/>
    </mc:Choice>
  </mc:AlternateContent>
  <xr:revisionPtr revIDLastSave="0" documentId="13_ncr:1_{D505E57E-6DAA-4314-B6DC-1A81037F328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PG_EO_3.1_3.2" sheetId="4" r:id="rId1"/>
    <sheet name="APG_EO_3.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Regression_Int" hidden="1">1</definedName>
    <definedName name="ACwvu.ann." hidden="1">'[1]Schätzung BV-Einn.'!#REF!</definedName>
    <definedName name="ACwvu.Anteile._.87_96." hidden="1">'[2]GR nach Funktion'!$B$443:$Z$477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#REF!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#REF!</definedName>
    <definedName name="ACwvu.Veränderungsraten._.87_96." hidden="1">'[2]GR ab 87 im Überblick'!$A$1:$M$64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hidden="1">#REF!,#REF!,#REF!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hidden="1">#REF!,#REF!,#REF!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'APG_EO_3.1_3.2'!#REF!</definedName>
    <definedName name="_xlnm.Print_Area" localSheetId="1">APG_EO_3.3!$A$1:$AC$57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hidden="1">'[3]T 15.2 97Daten 18.6.'!#REF!</definedName>
    <definedName name="solver_typ" hidden="1">1</definedName>
    <definedName name="solver_val" hidden="1">0</definedName>
    <definedName name="Swvu.ann." hidden="1">'[1]Schätzung BV-Einn.'!#REF!</definedName>
    <definedName name="Swvu.Anteile._.87_96." hidden="1">'[2]GR nach Funktion'!$B$443:$Z$477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#REF!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#REF!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4" l="1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C72" i="4"/>
  <c r="AA53" i="4" l="1"/>
  <c r="AA54" i="4"/>
  <c r="AA55" i="4"/>
  <c r="AA56" i="4"/>
  <c r="AA57" i="4"/>
  <c r="AA63" i="4"/>
  <c r="AA64" i="4"/>
  <c r="AA65" i="4"/>
  <c r="AA66" i="4"/>
  <c r="AA67" i="4"/>
  <c r="AA68" i="4"/>
  <c r="AA70" i="4"/>
  <c r="AA71" i="4"/>
  <c r="AA6" i="3"/>
  <c r="AA107" i="3" s="1"/>
  <c r="AA7" i="3"/>
  <c r="AA8" i="3"/>
  <c r="AA108" i="3" s="1"/>
  <c r="AA9" i="3"/>
  <c r="AA10" i="3"/>
  <c r="AA109" i="3" s="1"/>
  <c r="AA11" i="3"/>
  <c r="AA13" i="3"/>
  <c r="AA14" i="3"/>
  <c r="AA15" i="3"/>
  <c r="AA16" i="3"/>
  <c r="AA17" i="3"/>
  <c r="AA18" i="3"/>
  <c r="AA20" i="3"/>
  <c r="AA21" i="3"/>
  <c r="AA22" i="3"/>
  <c r="AA23" i="3"/>
  <c r="AA24" i="3"/>
  <c r="AA25" i="3"/>
  <c r="AA28" i="3"/>
  <c r="AA110" i="3" s="1"/>
  <c r="AA29" i="3"/>
  <c r="AA111" i="3" s="1"/>
  <c r="AA30" i="3"/>
  <c r="AA31" i="3"/>
  <c r="AA33" i="3"/>
  <c r="AA34" i="3"/>
  <c r="AA35" i="3"/>
  <c r="AA36" i="3"/>
  <c r="AA38" i="3"/>
  <c r="AA39" i="3"/>
  <c r="AA40" i="3"/>
  <c r="AA41" i="3"/>
  <c r="Z29" i="3"/>
  <c r="Z111" i="3" s="1"/>
  <c r="Z30" i="3"/>
  <c r="AB30" i="3" s="1"/>
  <c r="Z31" i="3"/>
  <c r="X29" i="3"/>
  <c r="Y29" i="3"/>
  <c r="Y111" i="3" s="1"/>
  <c r="X30" i="3"/>
  <c r="Y30" i="3"/>
  <c r="X31" i="3"/>
  <c r="Y31" i="3"/>
  <c r="Z28" i="3"/>
  <c r="AB28" i="3" s="1"/>
  <c r="X28" i="3"/>
  <c r="Y28" i="3"/>
  <c r="W28" i="3"/>
  <c r="V28" i="3"/>
  <c r="U28" i="3"/>
  <c r="T28" i="3"/>
  <c r="S28" i="3"/>
  <c r="R28" i="3"/>
  <c r="Q28" i="3"/>
  <c r="P28" i="3"/>
  <c r="O28" i="3" s="1"/>
  <c r="N28" i="3" s="1"/>
  <c r="M28" i="3" s="1"/>
  <c r="L28" i="3" s="1"/>
  <c r="K28" i="3" s="1"/>
  <c r="J28" i="3" s="1"/>
  <c r="I28" i="3" s="1"/>
  <c r="P29" i="3"/>
  <c r="AC29" i="3" s="1"/>
  <c r="P30" i="3"/>
  <c r="AC30" i="3" s="1"/>
  <c r="P31" i="3"/>
  <c r="AC31" i="3" s="1"/>
  <c r="P33" i="3"/>
  <c r="O33" i="3" s="1"/>
  <c r="N33" i="3" s="1"/>
  <c r="M33" i="3" s="1"/>
  <c r="L33" i="3" s="1"/>
  <c r="K33" i="3" s="1"/>
  <c r="J33" i="3" s="1"/>
  <c r="I33" i="3" s="1"/>
  <c r="P34" i="3"/>
  <c r="AC34" i="3" s="1"/>
  <c r="P35" i="3"/>
  <c r="AC35" i="3" s="1"/>
  <c r="P36" i="3"/>
  <c r="AC36" i="3" s="1"/>
  <c r="O29" i="3"/>
  <c r="O111" i="3" s="1"/>
  <c r="O30" i="3"/>
  <c r="O31" i="3"/>
  <c r="O34" i="3"/>
  <c r="O35" i="3"/>
  <c r="O36" i="3"/>
  <c r="N29" i="3"/>
  <c r="N111" i="3" s="1"/>
  <c r="N30" i="3"/>
  <c r="N31" i="3"/>
  <c r="N34" i="3"/>
  <c r="N35" i="3"/>
  <c r="N36" i="3"/>
  <c r="M29" i="3"/>
  <c r="M111" i="3" s="1"/>
  <c r="M30" i="3"/>
  <c r="M31" i="3"/>
  <c r="M34" i="3"/>
  <c r="M35" i="3"/>
  <c r="M36" i="3"/>
  <c r="L29" i="3"/>
  <c r="L111" i="3" s="1"/>
  <c r="L30" i="3"/>
  <c r="L31" i="3"/>
  <c r="L34" i="3"/>
  <c r="L35" i="3"/>
  <c r="L36" i="3"/>
  <c r="K29" i="3"/>
  <c r="K30" i="3"/>
  <c r="K31" i="3"/>
  <c r="K34" i="3"/>
  <c r="K35" i="3"/>
  <c r="K36" i="3"/>
  <c r="J29" i="3"/>
  <c r="J111" i="3" s="1"/>
  <c r="J30" i="3"/>
  <c r="J31" i="3"/>
  <c r="J34" i="3"/>
  <c r="J35" i="3"/>
  <c r="J36" i="3"/>
  <c r="I36" i="3"/>
  <c r="I35" i="3"/>
  <c r="I34" i="3"/>
  <c r="I31" i="3"/>
  <c r="I30" i="3"/>
  <c r="I29" i="3"/>
  <c r="I111" i="3" s="1"/>
  <c r="Q29" i="3"/>
  <c r="Q111" i="3" s="1"/>
  <c r="Q30" i="3"/>
  <c r="Q31" i="3"/>
  <c r="Q33" i="3"/>
  <c r="Q34" i="3"/>
  <c r="Q35" i="3"/>
  <c r="Q36" i="3"/>
  <c r="R29" i="3"/>
  <c r="R111" i="3" s="1"/>
  <c r="S29" i="3"/>
  <c r="S111" i="3" s="1"/>
  <c r="T29" i="3"/>
  <c r="T111" i="3" s="1"/>
  <c r="U29" i="3"/>
  <c r="V29" i="3"/>
  <c r="V111" i="3" s="1"/>
  <c r="W29" i="3"/>
  <c r="W111" i="3" s="1"/>
  <c r="R30" i="3"/>
  <c r="S30" i="3"/>
  <c r="T30" i="3"/>
  <c r="U30" i="3"/>
  <c r="V30" i="3"/>
  <c r="W30" i="3"/>
  <c r="R31" i="3"/>
  <c r="S31" i="3"/>
  <c r="T31" i="3"/>
  <c r="U31" i="3"/>
  <c r="V31" i="3"/>
  <c r="W31" i="3"/>
  <c r="R33" i="3"/>
  <c r="S33" i="3"/>
  <c r="T33" i="3"/>
  <c r="U33" i="3"/>
  <c r="V33" i="3"/>
  <c r="W33" i="3"/>
  <c r="R34" i="3"/>
  <c r="S34" i="3"/>
  <c r="T34" i="3"/>
  <c r="U34" i="3"/>
  <c r="V34" i="3"/>
  <c r="W34" i="3"/>
  <c r="R35" i="3"/>
  <c r="S35" i="3"/>
  <c r="T35" i="3"/>
  <c r="U35" i="3"/>
  <c r="V35" i="3"/>
  <c r="W35" i="3"/>
  <c r="R36" i="3"/>
  <c r="S36" i="3"/>
  <c r="T36" i="3"/>
  <c r="U36" i="3"/>
  <c r="V36" i="3"/>
  <c r="W36" i="3"/>
  <c r="X33" i="3"/>
  <c r="Y33" i="3"/>
  <c r="Z33" i="3"/>
  <c r="AB33" i="3" s="1"/>
  <c r="X34" i="3"/>
  <c r="Y34" i="3"/>
  <c r="Z34" i="3"/>
  <c r="X35" i="3"/>
  <c r="Y35" i="3"/>
  <c r="Z35" i="3"/>
  <c r="X36" i="3"/>
  <c r="Y36" i="3"/>
  <c r="Z36" i="3"/>
  <c r="M6" i="3"/>
  <c r="M107" i="3" s="1"/>
  <c r="N6" i="3"/>
  <c r="O6" i="3"/>
  <c r="O107" i="3" s="1"/>
  <c r="P6" i="3"/>
  <c r="P107" i="3" s="1"/>
  <c r="Q6" i="3"/>
  <c r="Q107" i="3" s="1"/>
  <c r="R6" i="3"/>
  <c r="R107" i="3" s="1"/>
  <c r="S6" i="3"/>
  <c r="S107" i="3" s="1"/>
  <c r="T6" i="3"/>
  <c r="T107" i="3" s="1"/>
  <c r="U6" i="3"/>
  <c r="U107" i="3" s="1"/>
  <c r="V6" i="3"/>
  <c r="V107" i="3" s="1"/>
  <c r="W6" i="3"/>
  <c r="W107" i="3" s="1"/>
  <c r="X6" i="3"/>
  <c r="X107" i="3" s="1"/>
  <c r="Y6" i="3"/>
  <c r="Y107" i="3" s="1"/>
  <c r="Z6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M8" i="3"/>
  <c r="M108" i="3" s="1"/>
  <c r="N8" i="3"/>
  <c r="N108" i="3" s="1"/>
  <c r="O8" i="3"/>
  <c r="P8" i="3"/>
  <c r="P108" i="3" s="1"/>
  <c r="Q8" i="3"/>
  <c r="Q108" i="3" s="1"/>
  <c r="R8" i="3"/>
  <c r="S8" i="3"/>
  <c r="S108" i="3" s="1"/>
  <c r="T8" i="3"/>
  <c r="T108" i="3" s="1"/>
  <c r="U8" i="3"/>
  <c r="U108" i="3" s="1"/>
  <c r="V8" i="3"/>
  <c r="V108" i="3" s="1"/>
  <c r="W8" i="3"/>
  <c r="W108" i="3" s="1"/>
  <c r="X8" i="3"/>
  <c r="X108" i="3" s="1"/>
  <c r="Y8" i="3"/>
  <c r="Y108" i="3" s="1"/>
  <c r="Z8" i="3"/>
  <c r="Z108" i="3" s="1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B9" i="3" s="1"/>
  <c r="M10" i="3"/>
  <c r="M109" i="3" s="1"/>
  <c r="N10" i="3"/>
  <c r="N109" i="3" s="1"/>
  <c r="O10" i="3"/>
  <c r="O109" i="3" s="1"/>
  <c r="P10" i="3"/>
  <c r="P109" i="3" s="1"/>
  <c r="Q10" i="3"/>
  <c r="Q109" i="3" s="1"/>
  <c r="R10" i="3"/>
  <c r="R109" i="3" s="1"/>
  <c r="S10" i="3"/>
  <c r="S109" i="3" s="1"/>
  <c r="T10" i="3"/>
  <c r="T109" i="3" s="1"/>
  <c r="U10" i="3"/>
  <c r="U109" i="3" s="1"/>
  <c r="V10" i="3"/>
  <c r="V109" i="3" s="1"/>
  <c r="W10" i="3"/>
  <c r="W109" i="3" s="1"/>
  <c r="X10" i="3"/>
  <c r="X109" i="3" s="1"/>
  <c r="Y10" i="3"/>
  <c r="Y109" i="3" s="1"/>
  <c r="Z10" i="3"/>
  <c r="Z109" i="3" s="1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B17" i="3" s="1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B18" i="3" s="1"/>
  <c r="K6" i="3"/>
  <c r="K107" i="3" s="1"/>
  <c r="L6" i="3"/>
  <c r="L107" i="3" s="1"/>
  <c r="K7" i="3"/>
  <c r="L7" i="3"/>
  <c r="K8" i="3"/>
  <c r="K108" i="3" s="1"/>
  <c r="L8" i="3"/>
  <c r="L108" i="3" s="1"/>
  <c r="K9" i="3"/>
  <c r="L9" i="3"/>
  <c r="K10" i="3"/>
  <c r="K109" i="3" s="1"/>
  <c r="L10" i="3"/>
  <c r="L109" i="3" s="1"/>
  <c r="K11" i="3"/>
  <c r="L11" i="3"/>
  <c r="K13" i="3"/>
  <c r="L13" i="3"/>
  <c r="K14" i="3"/>
  <c r="L14" i="3"/>
  <c r="K15" i="3"/>
  <c r="L15" i="3"/>
  <c r="K16" i="3"/>
  <c r="L16" i="3"/>
  <c r="K17" i="3"/>
  <c r="L17" i="3"/>
  <c r="K18" i="3"/>
  <c r="L18" i="3"/>
  <c r="I6" i="3"/>
  <c r="I107" i="3" s="1"/>
  <c r="J6" i="3"/>
  <c r="J107" i="3" s="1"/>
  <c r="I7" i="3"/>
  <c r="J7" i="3"/>
  <c r="I8" i="3"/>
  <c r="I108" i="3" s="1"/>
  <c r="J8" i="3"/>
  <c r="J108" i="3" s="1"/>
  <c r="I9" i="3"/>
  <c r="J9" i="3"/>
  <c r="I10" i="3"/>
  <c r="I109" i="3" s="1"/>
  <c r="J10" i="3"/>
  <c r="J109" i="3" s="1"/>
  <c r="I11" i="3"/>
  <c r="J11" i="3"/>
  <c r="I13" i="3"/>
  <c r="J13" i="3"/>
  <c r="I14" i="3"/>
  <c r="J14" i="3"/>
  <c r="I15" i="3"/>
  <c r="J15" i="3"/>
  <c r="I16" i="3"/>
  <c r="J16" i="3"/>
  <c r="I17" i="3"/>
  <c r="J17" i="3"/>
  <c r="I18" i="3"/>
  <c r="J18" i="3"/>
  <c r="H6" i="3"/>
  <c r="H107" i="3" s="1"/>
  <c r="H7" i="3"/>
  <c r="H8" i="3"/>
  <c r="H108" i="3" s="1"/>
  <c r="H9" i="3"/>
  <c r="H10" i="3"/>
  <c r="H109" i="3" s="1"/>
  <c r="H11" i="3"/>
  <c r="H13" i="3"/>
  <c r="H14" i="3"/>
  <c r="H15" i="3"/>
  <c r="H16" i="3"/>
  <c r="H17" i="3"/>
  <c r="H18" i="3"/>
  <c r="G6" i="3"/>
  <c r="G107" i="3" s="1"/>
  <c r="G7" i="3"/>
  <c r="G8" i="3"/>
  <c r="G108" i="3" s="1"/>
  <c r="G9" i="3"/>
  <c r="G10" i="3"/>
  <c r="G109" i="3" s="1"/>
  <c r="G11" i="3"/>
  <c r="G13" i="3"/>
  <c r="G14" i="3"/>
  <c r="G15" i="3"/>
  <c r="G16" i="3"/>
  <c r="G17" i="3"/>
  <c r="G18" i="3"/>
  <c r="F6" i="3"/>
  <c r="F107" i="3" s="1"/>
  <c r="F7" i="3"/>
  <c r="F8" i="3"/>
  <c r="F108" i="3" s="1"/>
  <c r="F9" i="3"/>
  <c r="F10" i="3"/>
  <c r="F109" i="3" s="1"/>
  <c r="F11" i="3"/>
  <c r="F13" i="3"/>
  <c r="F14" i="3"/>
  <c r="F15" i="3"/>
  <c r="F16" i="3"/>
  <c r="F17" i="3"/>
  <c r="F18" i="3"/>
  <c r="E6" i="3"/>
  <c r="E107" i="3" s="1"/>
  <c r="E7" i="3"/>
  <c r="E8" i="3"/>
  <c r="E108" i="3" s="1"/>
  <c r="E9" i="3"/>
  <c r="E10" i="3"/>
  <c r="E109" i="3" s="1"/>
  <c r="E11" i="3"/>
  <c r="E13" i="3"/>
  <c r="E14" i="3"/>
  <c r="E15" i="3"/>
  <c r="E16" i="3"/>
  <c r="E17" i="3"/>
  <c r="E18" i="3"/>
  <c r="D6" i="3"/>
  <c r="D107" i="3" s="1"/>
  <c r="D7" i="3"/>
  <c r="D8" i="3"/>
  <c r="D108" i="3" s="1"/>
  <c r="D9" i="3"/>
  <c r="D10" i="3"/>
  <c r="D109" i="3" s="1"/>
  <c r="D11" i="3"/>
  <c r="D13" i="3"/>
  <c r="D14" i="3"/>
  <c r="D15" i="3"/>
  <c r="D16" i="3"/>
  <c r="D17" i="3"/>
  <c r="D18" i="3"/>
  <c r="C18" i="3"/>
  <c r="C17" i="3"/>
  <c r="C16" i="3"/>
  <c r="C15" i="3"/>
  <c r="C13" i="3"/>
  <c r="C11" i="3"/>
  <c r="C10" i="3"/>
  <c r="C109" i="3" s="1"/>
  <c r="C9" i="3"/>
  <c r="C8" i="3"/>
  <c r="C108" i="3" s="1"/>
  <c r="C6" i="3"/>
  <c r="C107" i="3" s="1"/>
  <c r="B22" i="4"/>
  <c r="A22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Z56" i="4"/>
  <c r="Y56" i="4"/>
  <c r="X56" i="4"/>
  <c r="W56" i="4"/>
  <c r="V56" i="4"/>
  <c r="U56" i="4"/>
  <c r="T56" i="4"/>
  <c r="S56" i="4"/>
  <c r="R56" i="4"/>
  <c r="Q56" i="4"/>
  <c r="P56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Z63" i="4"/>
  <c r="Z64" i="4"/>
  <c r="Z65" i="4"/>
  <c r="Z66" i="4"/>
  <c r="Z67" i="4"/>
  <c r="Z68" i="4"/>
  <c r="Z70" i="4"/>
  <c r="Z71" i="4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AC41" i="3" s="1"/>
  <c r="Q41" i="3"/>
  <c r="R41" i="3"/>
  <c r="S41" i="3"/>
  <c r="T41" i="3"/>
  <c r="U41" i="3"/>
  <c r="V41" i="3"/>
  <c r="W41" i="3"/>
  <c r="X41" i="3"/>
  <c r="Y41" i="3"/>
  <c r="Z41" i="3"/>
  <c r="D36" i="3"/>
  <c r="E36" i="3"/>
  <c r="F36" i="3"/>
  <c r="G36" i="3"/>
  <c r="H36" i="3"/>
  <c r="D31" i="3"/>
  <c r="E31" i="3"/>
  <c r="F31" i="3"/>
  <c r="G31" i="3"/>
  <c r="H31" i="3"/>
  <c r="C41" i="3"/>
  <c r="C36" i="3"/>
  <c r="C31" i="3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Y70" i="4"/>
  <c r="X70" i="4"/>
  <c r="W70" i="4"/>
  <c r="V70" i="4"/>
  <c r="U70" i="4"/>
  <c r="T70" i="4"/>
  <c r="S70" i="4"/>
  <c r="R70" i="4"/>
  <c r="Q70" i="4"/>
  <c r="P70" i="4"/>
  <c r="O70" i="4" s="1"/>
  <c r="N70" i="4" s="1"/>
  <c r="M70" i="4" s="1"/>
  <c r="L70" i="4" s="1"/>
  <c r="K70" i="4" s="1"/>
  <c r="J70" i="4" s="1"/>
  <c r="I70" i="4" s="1"/>
  <c r="H70" i="4" s="1"/>
  <c r="G70" i="4"/>
  <c r="F70" i="4"/>
  <c r="E70" i="4"/>
  <c r="D70" i="4"/>
  <c r="C70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G56" i="4"/>
  <c r="F56" i="4"/>
  <c r="E56" i="4"/>
  <c r="D56" i="4"/>
  <c r="C56" i="4"/>
  <c r="O56" i="4"/>
  <c r="N56" i="4" s="1"/>
  <c r="M56" i="4" s="1"/>
  <c r="L56" i="4" s="1"/>
  <c r="K56" i="4" s="1"/>
  <c r="J56" i="4" s="1"/>
  <c r="I56" i="4" s="1"/>
  <c r="H56" i="4" s="1"/>
  <c r="Q40" i="3"/>
  <c r="P40" i="3"/>
  <c r="AC40" i="3" s="1"/>
  <c r="R40" i="3"/>
  <c r="S40" i="3"/>
  <c r="T40" i="3"/>
  <c r="U40" i="3"/>
  <c r="V40" i="3"/>
  <c r="W40" i="3"/>
  <c r="X40" i="3"/>
  <c r="Y40" i="3"/>
  <c r="Z40" i="3"/>
  <c r="AB40" i="3" s="1"/>
  <c r="Q39" i="3"/>
  <c r="P39" i="3"/>
  <c r="AC39" i="3" s="1"/>
  <c r="R39" i="3"/>
  <c r="S39" i="3"/>
  <c r="T39" i="3"/>
  <c r="U39" i="3"/>
  <c r="V39" i="3"/>
  <c r="W39" i="3"/>
  <c r="X39" i="3"/>
  <c r="Y39" i="3"/>
  <c r="Z39" i="3"/>
  <c r="AB39" i="3" s="1"/>
  <c r="Q38" i="3"/>
  <c r="P38" i="3"/>
  <c r="O38" i="3" s="1"/>
  <c r="N38" i="3" s="1"/>
  <c r="M38" i="3" s="1"/>
  <c r="L38" i="3" s="1"/>
  <c r="K38" i="3" s="1"/>
  <c r="J38" i="3" s="1"/>
  <c r="I38" i="3" s="1"/>
  <c r="H38" i="3" s="1"/>
  <c r="R38" i="3"/>
  <c r="S38" i="3"/>
  <c r="T38" i="3"/>
  <c r="U38" i="3"/>
  <c r="V38" i="3"/>
  <c r="W38" i="3"/>
  <c r="X38" i="3"/>
  <c r="Y38" i="3"/>
  <c r="Z38" i="3"/>
  <c r="U111" i="3"/>
  <c r="X111" i="3"/>
  <c r="Q25" i="3"/>
  <c r="P25" i="3"/>
  <c r="R25" i="3"/>
  <c r="S25" i="3"/>
  <c r="T25" i="3"/>
  <c r="U25" i="3"/>
  <c r="V25" i="3"/>
  <c r="W25" i="3"/>
  <c r="X25" i="3"/>
  <c r="Y25" i="3"/>
  <c r="Z25" i="3"/>
  <c r="Q24" i="3"/>
  <c r="P24" i="3"/>
  <c r="R24" i="3"/>
  <c r="S24" i="3"/>
  <c r="T24" i="3"/>
  <c r="U24" i="3"/>
  <c r="V24" i="3"/>
  <c r="W24" i="3"/>
  <c r="X24" i="3"/>
  <c r="Y24" i="3"/>
  <c r="Z24" i="3"/>
  <c r="Q23" i="3"/>
  <c r="P23" i="3"/>
  <c r="R23" i="3"/>
  <c r="S23" i="3"/>
  <c r="T23" i="3"/>
  <c r="U23" i="3"/>
  <c r="V23" i="3"/>
  <c r="W23" i="3"/>
  <c r="X23" i="3"/>
  <c r="Y23" i="3"/>
  <c r="Z23" i="3"/>
  <c r="Q22" i="3"/>
  <c r="P22" i="3"/>
  <c r="R22" i="3"/>
  <c r="S22" i="3"/>
  <c r="T22" i="3"/>
  <c r="U22" i="3"/>
  <c r="V22" i="3"/>
  <c r="W22" i="3"/>
  <c r="X22" i="3"/>
  <c r="Y22" i="3"/>
  <c r="Z22" i="3"/>
  <c r="Q21" i="3"/>
  <c r="P21" i="3"/>
  <c r="R21" i="3"/>
  <c r="S21" i="3"/>
  <c r="T21" i="3"/>
  <c r="U21" i="3"/>
  <c r="V21" i="3"/>
  <c r="W21" i="3"/>
  <c r="X21" i="3"/>
  <c r="Y21" i="3"/>
  <c r="Z21" i="3"/>
  <c r="AB21" i="3" s="1"/>
  <c r="Q20" i="3"/>
  <c r="P20" i="3"/>
  <c r="R20" i="3"/>
  <c r="S20" i="3"/>
  <c r="T20" i="3"/>
  <c r="U20" i="3"/>
  <c r="V20" i="3"/>
  <c r="W20" i="3"/>
  <c r="X20" i="3"/>
  <c r="Y20" i="3"/>
  <c r="Z20" i="3"/>
  <c r="AB20" i="3" s="1"/>
  <c r="R108" i="3"/>
  <c r="G33" i="3"/>
  <c r="D33" i="3"/>
  <c r="E33" i="3"/>
  <c r="F33" i="3"/>
  <c r="D34" i="3"/>
  <c r="E34" i="3"/>
  <c r="F34" i="3"/>
  <c r="G34" i="3"/>
  <c r="H34" i="3"/>
  <c r="D35" i="3"/>
  <c r="E35" i="3"/>
  <c r="F35" i="3"/>
  <c r="G35" i="3"/>
  <c r="H35" i="3"/>
  <c r="C35" i="3"/>
  <c r="C34" i="3"/>
  <c r="C33" i="3"/>
  <c r="D38" i="3"/>
  <c r="E38" i="3"/>
  <c r="F38" i="3"/>
  <c r="G38" i="3"/>
  <c r="D39" i="3"/>
  <c r="E39" i="3"/>
  <c r="F39" i="3"/>
  <c r="G39" i="3"/>
  <c r="H39" i="3"/>
  <c r="I39" i="3"/>
  <c r="J39" i="3"/>
  <c r="K39" i="3"/>
  <c r="L39" i="3"/>
  <c r="M39" i="3"/>
  <c r="N39" i="3"/>
  <c r="O39" i="3"/>
  <c r="D40" i="3"/>
  <c r="E40" i="3"/>
  <c r="F40" i="3"/>
  <c r="G40" i="3"/>
  <c r="H40" i="3"/>
  <c r="I40" i="3"/>
  <c r="J40" i="3"/>
  <c r="K40" i="3"/>
  <c r="L40" i="3"/>
  <c r="M40" i="3"/>
  <c r="N40" i="3"/>
  <c r="O40" i="3"/>
  <c r="C39" i="3"/>
  <c r="C40" i="3"/>
  <c r="D28" i="3"/>
  <c r="D110" i="3" s="1"/>
  <c r="E28" i="3"/>
  <c r="E110" i="3" s="1"/>
  <c r="F28" i="3"/>
  <c r="F110" i="3" s="1"/>
  <c r="G28" i="3"/>
  <c r="G110" i="3" s="1"/>
  <c r="D29" i="3"/>
  <c r="D111" i="3" s="1"/>
  <c r="E29" i="3"/>
  <c r="E111" i="3" s="1"/>
  <c r="F29" i="3"/>
  <c r="F111" i="3" s="1"/>
  <c r="G29" i="3"/>
  <c r="G111" i="3" s="1"/>
  <c r="H29" i="3"/>
  <c r="H111" i="3" s="1"/>
  <c r="K111" i="3"/>
  <c r="D30" i="3"/>
  <c r="E30" i="3"/>
  <c r="F30" i="3"/>
  <c r="G30" i="3"/>
  <c r="H30" i="3"/>
  <c r="C29" i="3"/>
  <c r="C111" i="3" s="1"/>
  <c r="C30" i="3"/>
  <c r="C28" i="3"/>
  <c r="C110" i="3" s="1"/>
  <c r="C38" i="3"/>
  <c r="O21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N21" i="3"/>
  <c r="M21" i="3"/>
  <c r="L21" i="3"/>
  <c r="K21" i="3"/>
  <c r="J21" i="3"/>
  <c r="I21" i="3"/>
  <c r="H21" i="3"/>
  <c r="G21" i="3"/>
  <c r="F21" i="3"/>
  <c r="E21" i="3"/>
  <c r="D21" i="3"/>
  <c r="C21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C14" i="3"/>
  <c r="O108" i="3"/>
  <c r="C7" i="3"/>
  <c r="N107" i="3"/>
  <c r="AC3" i="3"/>
  <c r="AB3" i="3"/>
  <c r="AC2" i="3"/>
  <c r="AB2" i="3"/>
  <c r="AB38" i="3" l="1"/>
  <c r="AB34" i="3"/>
  <c r="AB8" i="3"/>
  <c r="AB11" i="3"/>
  <c r="AC20" i="3"/>
  <c r="AB31" i="3"/>
  <c r="AC23" i="3"/>
  <c r="AC28" i="3"/>
  <c r="AB6" i="3"/>
  <c r="AB35" i="3"/>
  <c r="AB36" i="3"/>
  <c r="AB24" i="3"/>
  <c r="AB15" i="3"/>
  <c r="AC24" i="3"/>
  <c r="AB7" i="3"/>
  <c r="AB29" i="3"/>
  <c r="AB22" i="3"/>
  <c r="AC22" i="3"/>
  <c r="AB25" i="3"/>
  <c r="AB23" i="3"/>
  <c r="AC21" i="3"/>
  <c r="AC9" i="3"/>
  <c r="AC25" i="3"/>
  <c r="AB41" i="3"/>
  <c r="AB13" i="3"/>
  <c r="AC11" i="3"/>
  <c r="AC7" i="3"/>
  <c r="AC8" i="3"/>
  <c r="AC18" i="3"/>
  <c r="AB16" i="3"/>
  <c r="AC15" i="3"/>
  <c r="AC10" i="3"/>
  <c r="AC16" i="3"/>
  <c r="AB10" i="3"/>
  <c r="AC17" i="3"/>
  <c r="AB14" i="3"/>
  <c r="AC14" i="3"/>
  <c r="AC13" i="3"/>
  <c r="AC6" i="3"/>
  <c r="AC38" i="3"/>
  <c r="AC33" i="3"/>
  <c r="Z107" i="3"/>
  <c r="P111" i="3"/>
  <c r="H33" i="3" l="1"/>
  <c r="Y110" i="3"/>
  <c r="Z110" i="3"/>
  <c r="X110" i="3"/>
  <c r="Q110" i="3"/>
  <c r="P110" i="3"/>
  <c r="T110" i="3"/>
  <c r="W110" i="3"/>
  <c r="O110" i="3"/>
  <c r="S110" i="3"/>
  <c r="V110" i="3"/>
  <c r="N110" i="3"/>
  <c r="R110" i="3"/>
  <c r="K110" i="3"/>
  <c r="L110" i="3"/>
  <c r="U110" i="3"/>
  <c r="M110" i="3"/>
  <c r="J110" i="3" l="1"/>
  <c r="I110" i="3" l="1"/>
  <c r="H28" i="3"/>
  <c r="H110" i="3" s="1"/>
</calcChain>
</file>

<file path=xl/sharedStrings.xml><?xml version="1.0" encoding="utf-8"?>
<sst xmlns="http://schemas.openxmlformats.org/spreadsheetml/2006/main" count="134" uniqueCount="60">
  <si>
    <t>Bezugstage</t>
  </si>
  <si>
    <t>Zivildienst</t>
  </si>
  <si>
    <t>Zivilschutz</t>
  </si>
  <si>
    <t>Jungschützenleiterkurs</t>
  </si>
  <si>
    <t>Im Dienst</t>
  </si>
  <si>
    <t>Service civil</t>
  </si>
  <si>
    <t>Bénéficiaires</t>
  </si>
  <si>
    <t>Bezüger/-innen</t>
  </si>
  <si>
    <r>
      <t>Prestation journalière moyenne</t>
    </r>
    <r>
      <rPr>
        <sz val="10"/>
        <rFont val="Arial"/>
        <family val="2"/>
      </rPr>
      <t>, en francs</t>
    </r>
  </si>
  <si>
    <r>
      <t>Durchschnittliche Tagesleistung</t>
    </r>
    <r>
      <rPr>
        <sz val="10"/>
        <rFont val="Arial"/>
        <family val="2"/>
      </rPr>
      <t>, in Franken</t>
    </r>
  </si>
  <si>
    <t>Protection civile</t>
  </si>
  <si>
    <t>Nombre de jours d’indemnités</t>
  </si>
  <si>
    <t>En cas de service</t>
  </si>
  <si>
    <t>Jugend und Sport</t>
  </si>
  <si>
    <r>
      <t>Rekrutierung</t>
    </r>
    <r>
      <rPr>
        <vertAlign val="superscript"/>
        <sz val="10"/>
        <rFont val="Arial"/>
        <family val="2"/>
      </rPr>
      <t>1</t>
    </r>
  </si>
  <si>
    <r>
      <t>Recrutement</t>
    </r>
    <r>
      <rPr>
        <vertAlign val="superscript"/>
        <sz val="10"/>
        <rFont val="Arial"/>
        <family val="2"/>
      </rPr>
      <t>1</t>
    </r>
  </si>
  <si>
    <r>
      <t>Armee</t>
    </r>
    <r>
      <rPr>
        <vertAlign val="superscript"/>
        <sz val="10"/>
        <rFont val="Arial"/>
        <family val="2"/>
      </rPr>
      <t>1</t>
    </r>
  </si>
  <si>
    <r>
      <t>Armée</t>
    </r>
    <r>
      <rPr>
        <vertAlign val="superscript"/>
        <sz val="10"/>
        <rFont val="Arial"/>
        <family val="2"/>
      </rPr>
      <t>1</t>
    </r>
  </si>
  <si>
    <t>Jeunesse et Sport</t>
  </si>
  <si>
    <t>Cours pour moniteurs de tir de jeunes tireurs</t>
  </si>
  <si>
    <t>Bei Elternschaft</t>
  </si>
  <si>
    <t>En cas de parentalité</t>
  </si>
  <si>
    <r>
      <t>Mutterschaft</t>
    </r>
    <r>
      <rPr>
        <b/>
        <vertAlign val="superscript"/>
        <sz val="10"/>
        <rFont val="Arial"/>
        <family val="2"/>
      </rPr>
      <t>2</t>
    </r>
  </si>
  <si>
    <r>
      <t>Maternité</t>
    </r>
    <r>
      <rPr>
        <b/>
        <vertAlign val="superscript"/>
        <sz val="10"/>
        <rFont val="Arial"/>
        <family val="2"/>
      </rPr>
      <t>2</t>
    </r>
  </si>
  <si>
    <t>Armee</t>
  </si>
  <si>
    <t>Mutterschaft</t>
  </si>
  <si>
    <t>Vaterschaft</t>
  </si>
  <si>
    <t>Paternité</t>
  </si>
  <si>
    <t>Maternité</t>
  </si>
  <si>
    <t>Armée</t>
  </si>
  <si>
    <t>APG 3.3  
Bénéficiaires, nombre de jours et prestations</t>
  </si>
  <si>
    <t>APG 3.1 
Bénéficiaires</t>
  </si>
  <si>
    <t>EO 3.1
Beziehende</t>
  </si>
  <si>
    <t>en francs</t>
  </si>
  <si>
    <t>in Franken</t>
  </si>
  <si>
    <t>Cours de moniteurs de jeunes tireurs</t>
  </si>
  <si>
    <t>EO 3.2  
Leistungen</t>
  </si>
  <si>
    <t>APG 3.2 
Prestations</t>
  </si>
  <si>
    <r>
      <t>Anderer Elternteil</t>
    </r>
    <r>
      <rPr>
        <b/>
        <vertAlign val="superscript"/>
        <sz val="10"/>
        <rFont val="Arial"/>
        <family val="2"/>
      </rPr>
      <t>3</t>
    </r>
  </si>
  <si>
    <r>
      <t>Autre parent</t>
    </r>
    <r>
      <rPr>
        <b/>
        <vertAlign val="superscript"/>
        <sz val="10"/>
        <rFont val="Arial"/>
        <family val="2"/>
      </rPr>
      <t>3</t>
    </r>
  </si>
  <si>
    <r>
      <t>Adoption</t>
    </r>
    <r>
      <rPr>
        <vertAlign val="superscript"/>
        <sz val="10"/>
        <rFont val="Arial"/>
        <family val="2"/>
      </rPr>
      <t>5</t>
    </r>
  </si>
  <si>
    <r>
      <t>Betreuung</t>
    </r>
    <r>
      <rPr>
        <vertAlign val="superscript"/>
        <sz val="10"/>
        <rFont val="Arial"/>
        <family val="2"/>
      </rPr>
      <t>4</t>
    </r>
  </si>
  <si>
    <r>
      <t>Prise en charge</t>
    </r>
    <r>
      <rPr>
        <vertAlign val="superscript"/>
        <sz val="10"/>
        <rFont val="Arial"/>
        <family val="2"/>
      </rPr>
      <t>4</t>
    </r>
  </si>
  <si>
    <r>
      <t>Maternité</t>
    </r>
    <r>
      <rPr>
        <vertAlign val="superscript"/>
        <sz val="10"/>
        <rFont val="Arial"/>
        <family val="2"/>
      </rPr>
      <t>2</t>
    </r>
  </si>
  <si>
    <r>
      <t>Autre parent</t>
    </r>
    <r>
      <rPr>
        <vertAlign val="superscript"/>
        <sz val="10"/>
        <rFont val="Arial"/>
        <family val="2"/>
      </rPr>
      <t>3</t>
    </r>
  </si>
  <si>
    <r>
      <t>Mutterschaft</t>
    </r>
    <r>
      <rPr>
        <vertAlign val="superscript"/>
        <sz val="10"/>
        <rFont val="Arial"/>
        <family val="2"/>
      </rPr>
      <t>2</t>
    </r>
  </si>
  <si>
    <r>
      <t>Anderer Elternteil</t>
    </r>
    <r>
      <rPr>
        <vertAlign val="superscript"/>
        <sz val="10"/>
        <rFont val="Arial"/>
        <family val="2"/>
      </rPr>
      <t>3</t>
    </r>
  </si>
  <si>
    <t>Beziehende</t>
  </si>
  <si>
    <t>EO 3.2  
Durchschnittlicher Tagesansatz</t>
  </si>
  <si>
    <t>Anderer Elternteil</t>
  </si>
  <si>
    <t>EO 3.3    
Beziehende, Bezugstage und Leistungen</t>
  </si>
  <si>
    <t>Autre parent</t>
  </si>
  <si>
    <t>Parentalité</t>
  </si>
  <si>
    <t>Elternschaft</t>
  </si>
  <si>
    <t>Dienst</t>
  </si>
  <si>
    <t>Service</t>
  </si>
  <si>
    <t>APG 3.2 
Allocation journalière moyenne</t>
  </si>
  <si>
    <t>Cours pour moniteurs de jeunes tireurs</t>
  </si>
  <si>
    <t>Betreuung</t>
  </si>
  <si>
    <t>Prise en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</si>
</sst>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%"/>
    <numFmt numFmtId="166" formatCode="#,##0.0"/>
  </numFmts>
  <fonts count="28" x14ac:knownFonts="1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Helv"/>
    </font>
    <font>
      <b/>
      <vertAlign val="superscript"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z val="9"/>
      <name val="Helv"/>
    </font>
    <font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0" borderId="0"/>
    <xf numFmtId="0" fontId="2" fillId="22" borderId="10" applyNumberFormat="0" applyFont="0" applyAlignment="0" applyProtection="0"/>
    <xf numFmtId="0" fontId="17" fillId="20" borderId="11" applyNumberForma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91">
    <xf numFmtId="0" fontId="0" fillId="0" borderId="0" xfId="0"/>
    <xf numFmtId="49" fontId="2" fillId="0" borderId="14" xfId="42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right"/>
    </xf>
    <xf numFmtId="49" fontId="3" fillId="0" borderId="19" xfId="42" applyNumberFormat="1" applyFont="1" applyBorder="1" applyAlignment="1">
      <alignment horizontal="left"/>
    </xf>
    <xf numFmtId="0" fontId="1" fillId="0" borderId="0" xfId="0" applyFont="1" applyAlignment="1">
      <alignment wrapText="1"/>
    </xf>
    <xf numFmtId="0" fontId="23" fillId="0" borderId="0" xfId="0" applyFont="1"/>
    <xf numFmtId="49" fontId="2" fillId="0" borderId="18" xfId="42" applyNumberFormat="1" applyFont="1" applyBorder="1" applyAlignment="1">
      <alignment horizontal="left" vertical="top"/>
    </xf>
    <xf numFmtId="3" fontId="23" fillId="0" borderId="22" xfId="0" applyNumberFormat="1" applyFont="1" applyBorder="1" applyAlignment="1">
      <alignment horizontal="right"/>
    </xf>
    <xf numFmtId="3" fontId="23" fillId="0" borderId="20" xfId="0" applyNumberFormat="1" applyFont="1" applyBorder="1" applyAlignment="1">
      <alignment horizontal="right"/>
    </xf>
    <xf numFmtId="3" fontId="23" fillId="0" borderId="21" xfId="0" applyNumberFormat="1" applyFont="1" applyBorder="1" applyAlignment="1">
      <alignment horizontal="right"/>
    </xf>
    <xf numFmtId="3" fontId="23" fillId="0" borderId="23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3" fillId="0" borderId="24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/>
    </xf>
    <xf numFmtId="49" fontId="2" fillId="0" borderId="25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164" fontId="0" fillId="0" borderId="0" xfId="43" applyNumberFormat="1" applyFont="1" applyFill="1"/>
    <xf numFmtId="165" fontId="0" fillId="0" borderId="0" xfId="43" applyNumberFormat="1" applyFont="1" applyFill="1"/>
    <xf numFmtId="0" fontId="26" fillId="0" borderId="0" xfId="0" applyFont="1"/>
    <xf numFmtId="0" fontId="2" fillId="0" borderId="0" xfId="0" applyFont="1"/>
    <xf numFmtId="166" fontId="3" fillId="0" borderId="22" xfId="42" applyNumberFormat="1" applyFont="1" applyBorder="1" applyAlignment="1">
      <alignment horizontal="right"/>
    </xf>
    <xf numFmtId="166" fontId="3" fillId="0" borderId="20" xfId="42" applyNumberFormat="1" applyFont="1" applyBorder="1" applyAlignment="1">
      <alignment horizontal="right"/>
    </xf>
    <xf numFmtId="166" fontId="3" fillId="0" borderId="21" xfId="42" applyNumberFormat="1" applyFont="1" applyBorder="1" applyAlignment="1">
      <alignment horizontal="right"/>
    </xf>
    <xf numFmtId="166" fontId="2" fillId="0" borderId="23" xfId="42" applyNumberFormat="1" applyFont="1" applyBorder="1" applyAlignment="1">
      <alignment horizontal="right"/>
    </xf>
    <xf numFmtId="166" fontId="2" fillId="0" borderId="0" xfId="42" applyNumberFormat="1" applyFont="1" applyAlignment="1">
      <alignment horizontal="right"/>
    </xf>
    <xf numFmtId="166" fontId="2" fillId="0" borderId="3" xfId="42" applyNumberFormat="1" applyFont="1" applyBorder="1" applyAlignment="1">
      <alignment horizontal="right"/>
    </xf>
    <xf numFmtId="166" fontId="2" fillId="0" borderId="26" xfId="42" applyNumberFormat="1" applyFont="1" applyBorder="1" applyAlignment="1">
      <alignment horizontal="right"/>
    </xf>
    <xf numFmtId="166" fontId="2" fillId="0" borderId="27" xfId="42" applyNumberFormat="1" applyFont="1" applyBorder="1" applyAlignment="1">
      <alignment horizontal="right"/>
    </xf>
    <xf numFmtId="166" fontId="2" fillId="0" borderId="28" xfId="42" applyNumberFormat="1" applyFont="1" applyBorder="1" applyAlignment="1">
      <alignment horizontal="right"/>
    </xf>
    <xf numFmtId="166" fontId="2" fillId="0" borderId="22" xfId="42" applyNumberFormat="1" applyFont="1" applyBorder="1" applyAlignment="1">
      <alignment horizontal="right"/>
    </xf>
    <xf numFmtId="166" fontId="2" fillId="0" borderId="20" xfId="42" applyNumberFormat="1" applyFont="1" applyBorder="1" applyAlignment="1">
      <alignment horizontal="right"/>
    </xf>
    <xf numFmtId="166" fontId="2" fillId="0" borderId="21" xfId="42" applyNumberFormat="1" applyFont="1" applyBorder="1" applyAlignment="1">
      <alignment horizontal="right"/>
    </xf>
    <xf numFmtId="166" fontId="2" fillId="0" borderId="15" xfId="42" applyNumberFormat="1" applyFont="1" applyBorder="1" applyAlignment="1">
      <alignment horizontal="right"/>
    </xf>
    <xf numFmtId="166" fontId="2" fillId="0" borderId="17" xfId="42" applyNumberFormat="1" applyFont="1" applyBorder="1" applyAlignment="1">
      <alignment horizontal="right"/>
    </xf>
    <xf numFmtId="0" fontId="1" fillId="0" borderId="0" xfId="0" applyFont="1" applyFill="1" applyAlignment="1">
      <alignment wrapText="1"/>
    </xf>
    <xf numFmtId="3" fontId="23" fillId="0" borderId="0" xfId="0" applyNumberFormat="1" applyFont="1" applyFill="1"/>
    <xf numFmtId="0" fontId="23" fillId="0" borderId="0" xfId="0" applyFont="1" applyFill="1"/>
    <xf numFmtId="0" fontId="3" fillId="0" borderId="16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49" fontId="3" fillId="0" borderId="19" xfId="42" applyNumberFormat="1" applyFont="1" applyFill="1" applyBorder="1" applyAlignment="1">
      <alignment horizontal="left"/>
    </xf>
    <xf numFmtId="49" fontId="3" fillId="0" borderId="2" xfId="42" applyNumberFormat="1" applyFont="1" applyFill="1" applyBorder="1" applyAlignment="1">
      <alignment horizontal="left"/>
    </xf>
    <xf numFmtId="49" fontId="3" fillId="0" borderId="13" xfId="42" applyNumberFormat="1" applyFont="1" applyFill="1" applyBorder="1" applyAlignment="1">
      <alignment horizontal="left" vertical="top"/>
    </xf>
    <xf numFmtId="49" fontId="3" fillId="0" borderId="20" xfId="42" applyNumberFormat="1" applyFont="1" applyFill="1" applyBorder="1" applyAlignment="1">
      <alignment horizontal="left" vertical="top"/>
    </xf>
    <xf numFmtId="49" fontId="3" fillId="0" borderId="22" xfId="42" applyNumberFormat="1" applyFont="1" applyFill="1" applyBorder="1" applyAlignment="1">
      <alignment horizontal="left" vertical="top"/>
    </xf>
    <xf numFmtId="49" fontId="3" fillId="0" borderId="21" xfId="42" applyNumberFormat="1" applyFont="1" applyFill="1" applyBorder="1" applyAlignment="1">
      <alignment horizontal="left" vertical="top"/>
    </xf>
    <xf numFmtId="49" fontId="3" fillId="0" borderId="14" xfId="42" applyNumberFormat="1" applyFont="1" applyFill="1" applyBorder="1" applyAlignment="1">
      <alignment horizontal="left"/>
    </xf>
    <xf numFmtId="3" fontId="3" fillId="0" borderId="0" xfId="42" applyNumberFormat="1" applyFont="1" applyFill="1" applyAlignment="1">
      <alignment horizontal="right"/>
    </xf>
    <xf numFmtId="164" fontId="24" fillId="0" borderId="23" xfId="42" applyNumberFormat="1" applyFont="1" applyFill="1" applyBorder="1" applyAlignment="1">
      <alignment horizontal="right"/>
    </xf>
    <xf numFmtId="164" fontId="24" fillId="0" borderId="3" xfId="42" applyNumberFormat="1" applyFont="1" applyFill="1" applyBorder="1" applyAlignment="1">
      <alignment horizontal="right"/>
    </xf>
    <xf numFmtId="49" fontId="2" fillId="0" borderId="14" xfId="42" applyNumberFormat="1" applyFont="1" applyFill="1" applyBorder="1" applyAlignment="1">
      <alignment horizontal="left" vertical="top"/>
    </xf>
    <xf numFmtId="3" fontId="2" fillId="0" borderId="0" xfId="42" applyNumberFormat="1" applyFont="1" applyFill="1" applyAlignment="1">
      <alignment horizontal="right"/>
    </xf>
    <xf numFmtId="164" fontId="2" fillId="0" borderId="23" xfId="42" applyNumberFormat="1" applyFont="1" applyFill="1" applyBorder="1" applyAlignment="1">
      <alignment horizontal="right"/>
    </xf>
    <xf numFmtId="164" fontId="2" fillId="0" borderId="3" xfId="42" applyNumberFormat="1" applyFont="1" applyFill="1" applyBorder="1" applyAlignment="1">
      <alignment horizontal="right"/>
    </xf>
    <xf numFmtId="164" fontId="3" fillId="0" borderId="23" xfId="42" applyNumberFormat="1" applyFont="1" applyFill="1" applyBorder="1" applyAlignment="1">
      <alignment horizontal="right"/>
    </xf>
    <xf numFmtId="164" fontId="3" fillId="0" borderId="3" xfId="42" applyNumberFormat="1" applyFont="1" applyFill="1" applyBorder="1" applyAlignment="1">
      <alignment horizontal="right"/>
    </xf>
    <xf numFmtId="49" fontId="3" fillId="0" borderId="14" xfId="42" applyNumberFormat="1" applyFont="1" applyFill="1" applyBorder="1" applyAlignment="1">
      <alignment horizontal="left" wrapText="1"/>
    </xf>
    <xf numFmtId="49" fontId="24" fillId="0" borderId="20" xfId="42" applyNumberFormat="1" applyFont="1" applyFill="1" applyBorder="1" applyAlignment="1">
      <alignment horizontal="left" vertical="top"/>
    </xf>
    <xf numFmtId="0" fontId="23" fillId="0" borderId="23" xfId="0" applyFont="1" applyFill="1" applyBorder="1"/>
    <xf numFmtId="0" fontId="23" fillId="0" borderId="3" xfId="0" applyFont="1" applyFill="1" applyBorder="1"/>
    <xf numFmtId="3" fontId="2" fillId="0" borderId="23" xfId="42" applyNumberFormat="1" applyFont="1" applyFill="1" applyBorder="1" applyAlignment="1">
      <alignment horizontal="right"/>
    </xf>
    <xf numFmtId="49" fontId="3" fillId="0" borderId="23" xfId="42" applyNumberFormat="1" applyFont="1" applyFill="1" applyBorder="1" applyAlignment="1">
      <alignment horizontal="left" vertical="top"/>
    </xf>
    <xf numFmtId="49" fontId="3" fillId="0" borderId="0" xfId="42" applyNumberFormat="1" applyFont="1" applyFill="1" applyAlignment="1">
      <alignment horizontal="left" vertical="top"/>
    </xf>
    <xf numFmtId="49" fontId="24" fillId="0" borderId="0" xfId="42" applyNumberFormat="1" applyFont="1" applyFill="1" applyAlignment="1">
      <alignment horizontal="left" vertical="top"/>
    </xf>
    <xf numFmtId="49" fontId="2" fillId="0" borderId="18" xfId="42" applyNumberFormat="1" applyFont="1" applyFill="1" applyBorder="1" applyAlignment="1">
      <alignment horizontal="left" vertical="top"/>
    </xf>
    <xf numFmtId="3" fontId="2" fillId="0" borderId="15" xfId="42" applyNumberFormat="1" applyFont="1" applyFill="1" applyBorder="1" applyAlignment="1">
      <alignment horizontal="right"/>
    </xf>
    <xf numFmtId="49" fontId="2" fillId="0" borderId="19" xfId="42" applyNumberFormat="1" applyFont="1" applyFill="1" applyBorder="1" applyAlignment="1">
      <alignment horizontal="left" vertical="top"/>
    </xf>
    <xf numFmtId="3" fontId="23" fillId="0" borderId="22" xfId="0" applyNumberFormat="1" applyFont="1" applyFill="1" applyBorder="1" applyAlignment="1">
      <alignment horizontal="right"/>
    </xf>
    <xf numFmtId="3" fontId="23" fillId="0" borderId="20" xfId="0" applyNumberFormat="1" applyFont="1" applyFill="1" applyBorder="1" applyAlignment="1">
      <alignment horizontal="right"/>
    </xf>
    <xf numFmtId="3" fontId="23" fillId="0" borderId="21" xfId="0" applyNumberFormat="1" applyFont="1" applyFill="1" applyBorder="1" applyAlignment="1">
      <alignment horizontal="right"/>
    </xf>
    <xf numFmtId="3" fontId="23" fillId="0" borderId="23" xfId="0" applyNumberFormat="1" applyFont="1" applyFill="1" applyBorder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3" xfId="0" applyNumberFormat="1" applyFont="1" applyFill="1" applyBorder="1" applyAlignment="1">
      <alignment horizontal="right"/>
    </xf>
    <xf numFmtId="49" fontId="2" fillId="0" borderId="25" xfId="42" applyNumberFormat="1" applyFont="1" applyFill="1" applyBorder="1" applyAlignment="1">
      <alignment horizontal="left" vertical="top"/>
    </xf>
    <xf numFmtId="3" fontId="23" fillId="0" borderId="24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7" xfId="0" applyNumberFormat="1" applyFont="1" applyFill="1" applyBorder="1" applyAlignment="1">
      <alignment horizontal="right"/>
    </xf>
    <xf numFmtId="0" fontId="0" fillId="0" borderId="0" xfId="0" applyFont="1" applyFill="1"/>
    <xf numFmtId="3" fontId="27" fillId="0" borderId="0" xfId="42" applyNumberFormat="1" applyFont="1" applyFill="1" applyAlignment="1">
      <alignment horizontal="right"/>
    </xf>
    <xf numFmtId="164" fontId="27" fillId="0" borderId="23" xfId="42" applyNumberFormat="1" applyFont="1" applyFill="1" applyBorder="1" applyAlignment="1">
      <alignment horizontal="right"/>
    </xf>
    <xf numFmtId="164" fontId="27" fillId="0" borderId="3" xfId="42" applyNumberFormat="1" applyFont="1" applyFill="1" applyBorder="1" applyAlignment="1">
      <alignment horizontal="right"/>
    </xf>
    <xf numFmtId="49" fontId="24" fillId="0" borderId="23" xfId="42" applyNumberFormat="1" applyFont="1" applyFill="1" applyBorder="1" applyAlignment="1">
      <alignment horizontal="left" vertical="top"/>
    </xf>
    <xf numFmtId="49" fontId="24" fillId="0" borderId="3" xfId="42" applyNumberFormat="1" applyFont="1" applyFill="1" applyBorder="1" applyAlignment="1">
      <alignment horizontal="left" vertical="top"/>
    </xf>
    <xf numFmtId="3" fontId="27" fillId="0" borderId="15" xfId="42" applyNumberFormat="1" applyFont="1" applyFill="1" applyBorder="1" applyAlignment="1">
      <alignment horizontal="right"/>
    </xf>
    <xf numFmtId="164" fontId="27" fillId="0" borderId="24" xfId="42" applyNumberFormat="1" applyFont="1" applyFill="1" applyBorder="1" applyAlignment="1">
      <alignment horizontal="right"/>
    </xf>
    <xf numFmtId="164" fontId="27" fillId="0" borderId="17" xfId="42" applyNumberFormat="1" applyFont="1" applyFill="1" applyBorder="1" applyAlignment="1">
      <alignment horizontal="right"/>
    </xf>
    <xf numFmtId="3" fontId="0" fillId="0" borderId="0" xfId="0" applyNumberFormat="1" applyFont="1" applyFill="1"/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ormal_FEUIL" xfId="36" xr:uid="{00000000-0005-0000-0000-000023000000}"/>
    <cellStyle name="Note" xfId="37" xr:uid="{00000000-0005-0000-0000-000024000000}"/>
    <cellStyle name="Output" xfId="38" xr:uid="{00000000-0005-0000-0000-000025000000}"/>
    <cellStyle name="Prozent" xfId="43" builtinId="5"/>
    <cellStyle name="Standard" xfId="0" builtinId="0"/>
    <cellStyle name="Standard_AHV_ AVS_2" xfId="42" xr:uid="{00000000-0005-0000-0000-000027000000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4"/>
          <c:order val="0"/>
          <c:tx>
            <c:strRef>
              <c:f>'APG_EO_3.1_3.2'!$A$53:$B$53</c:f>
              <c:strCache>
                <c:ptCount val="2"/>
                <c:pt idx="0">
                  <c:v>Armée</c:v>
                </c:pt>
                <c:pt idx="1">
                  <c:v>Armee</c:v>
                </c:pt>
              </c:strCache>
            </c:strRef>
          </c:tx>
          <c:marker>
            <c:symbol val="none"/>
          </c:marker>
          <c:cat>
            <c:numRef>
              <c:f>'APG_EO_3.1_3.2'!$C$51:$AA$51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'APG_EO_3.1_3.2'!$C$53:$AA$53</c:f>
              <c:numCache>
                <c:formatCode>#,##0</c:formatCode>
                <c:ptCount val="25"/>
                <c:pt idx="0">
                  <c:v>201212</c:v>
                </c:pt>
                <c:pt idx="1">
                  <c:v>211098</c:v>
                </c:pt>
                <c:pt idx="2">
                  <c:v>203675</c:v>
                </c:pt>
                <c:pt idx="3">
                  <c:v>209133</c:v>
                </c:pt>
                <c:pt idx="4">
                  <c:v>143191</c:v>
                </c:pt>
                <c:pt idx="5">
                  <c:v>162638</c:v>
                </c:pt>
                <c:pt idx="6">
                  <c:v>169445</c:v>
                </c:pt>
                <c:pt idx="7">
                  <c:v>174983</c:v>
                </c:pt>
                <c:pt idx="8">
                  <c:v>173810</c:v>
                </c:pt>
                <c:pt idx="9">
                  <c:v>170456</c:v>
                </c:pt>
                <c:pt idx="10">
                  <c:v>160278</c:v>
                </c:pt>
                <c:pt idx="11">
                  <c:v>147011</c:v>
                </c:pt>
                <c:pt idx="12">
                  <c:v>142297</c:v>
                </c:pt>
                <c:pt idx="13">
                  <c:v>134676</c:v>
                </c:pt>
                <c:pt idx="14">
                  <c:v>129766</c:v>
                </c:pt>
                <c:pt idx="15">
                  <c:v>124847</c:v>
                </c:pt>
                <c:pt idx="16">
                  <c:v>124377</c:v>
                </c:pt>
                <c:pt idx="17">
                  <c:v>115319</c:v>
                </c:pt>
                <c:pt idx="18">
                  <c:v>104894</c:v>
                </c:pt>
                <c:pt idx="19">
                  <c:v>101521</c:v>
                </c:pt>
                <c:pt idx="20">
                  <c:v>75470</c:v>
                </c:pt>
                <c:pt idx="21">
                  <c:v>99016</c:v>
                </c:pt>
                <c:pt idx="22">
                  <c:v>99368</c:v>
                </c:pt>
                <c:pt idx="23">
                  <c:v>99485</c:v>
                </c:pt>
                <c:pt idx="24">
                  <c:v>102116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E8D-BB6D-E0DB32E26F12}"/>
            </c:ext>
          </c:extLst>
        </c:ser>
        <c:ser>
          <c:idx val="5"/>
          <c:order val="1"/>
          <c:tx>
            <c:strRef>
              <c:f>'APG_EO_3.1_3.2'!$A$54:$B$54</c:f>
              <c:strCache>
                <c:ptCount val="2"/>
                <c:pt idx="0">
                  <c:v>Protection civile</c:v>
                </c:pt>
                <c:pt idx="1">
                  <c:v>Zivilschutz</c:v>
                </c:pt>
              </c:strCache>
            </c:strRef>
          </c:tx>
          <c:marker>
            <c:symbol val="none"/>
          </c:marker>
          <c:cat>
            <c:numRef>
              <c:f>'APG_EO_3.1_3.2'!$C$51:$AA$51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'APG_EO_3.1_3.2'!$C$54:$AA$54</c:f>
              <c:numCache>
                <c:formatCode>#,##0</c:formatCode>
                <c:ptCount val="25"/>
                <c:pt idx="0">
                  <c:v>114308</c:v>
                </c:pt>
                <c:pt idx="1">
                  <c:v>98559</c:v>
                </c:pt>
                <c:pt idx="2">
                  <c:v>91179</c:v>
                </c:pt>
                <c:pt idx="3">
                  <c:v>77509</c:v>
                </c:pt>
                <c:pt idx="4">
                  <c:v>59766</c:v>
                </c:pt>
                <c:pt idx="5">
                  <c:v>58971</c:v>
                </c:pt>
                <c:pt idx="6">
                  <c:v>56284</c:v>
                </c:pt>
                <c:pt idx="7">
                  <c:v>56792</c:v>
                </c:pt>
                <c:pt idx="8">
                  <c:v>56718</c:v>
                </c:pt>
                <c:pt idx="9">
                  <c:v>57110</c:v>
                </c:pt>
                <c:pt idx="10">
                  <c:v>58288</c:v>
                </c:pt>
                <c:pt idx="11">
                  <c:v>58162</c:v>
                </c:pt>
                <c:pt idx="12">
                  <c:v>58404</c:v>
                </c:pt>
                <c:pt idx="13">
                  <c:v>57400</c:v>
                </c:pt>
                <c:pt idx="14">
                  <c:v>57520</c:v>
                </c:pt>
                <c:pt idx="15">
                  <c:v>57850</c:v>
                </c:pt>
                <c:pt idx="16">
                  <c:v>57274</c:v>
                </c:pt>
                <c:pt idx="17">
                  <c:v>56810</c:v>
                </c:pt>
                <c:pt idx="18">
                  <c:v>56273</c:v>
                </c:pt>
                <c:pt idx="19">
                  <c:v>56072</c:v>
                </c:pt>
                <c:pt idx="20">
                  <c:v>43533</c:v>
                </c:pt>
                <c:pt idx="21">
                  <c:v>42667</c:v>
                </c:pt>
                <c:pt idx="22">
                  <c:v>44626</c:v>
                </c:pt>
                <c:pt idx="23">
                  <c:v>43717</c:v>
                </c:pt>
                <c:pt idx="24">
                  <c:v>43274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E8D-BB6D-E0DB32E26F12}"/>
            </c:ext>
          </c:extLst>
        </c:ser>
        <c:ser>
          <c:idx val="6"/>
          <c:order val="2"/>
          <c:tx>
            <c:strRef>
              <c:f>'APG_EO_3.1_3.2'!$A$55:$B$55</c:f>
              <c:strCache>
                <c:ptCount val="2"/>
                <c:pt idx="0">
                  <c:v>Service civil</c:v>
                </c:pt>
                <c:pt idx="1">
                  <c:v>Zivildienst</c:v>
                </c:pt>
              </c:strCache>
            </c:strRef>
          </c:tx>
          <c:marker>
            <c:symbol val="none"/>
          </c:marker>
          <c:cat>
            <c:numRef>
              <c:f>'APG_EO_3.1_3.2'!$C$51:$AA$51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'APG_EO_3.1_3.2'!$C$55:$AA$55</c:f>
              <c:numCache>
                <c:formatCode>#,##0</c:formatCode>
                <c:ptCount val="25"/>
                <c:pt idx="0">
                  <c:v>2555</c:v>
                </c:pt>
                <c:pt idx="1">
                  <c:v>3022</c:v>
                </c:pt>
                <c:pt idx="2">
                  <c:v>3905</c:v>
                </c:pt>
                <c:pt idx="3">
                  <c:v>4487</c:v>
                </c:pt>
                <c:pt idx="4">
                  <c:v>4227</c:v>
                </c:pt>
                <c:pt idx="5">
                  <c:v>4372</c:v>
                </c:pt>
                <c:pt idx="6">
                  <c:v>4616</c:v>
                </c:pt>
                <c:pt idx="7">
                  <c:v>4815</c:v>
                </c:pt>
                <c:pt idx="8">
                  <c:v>5445</c:v>
                </c:pt>
                <c:pt idx="9">
                  <c:v>9245</c:v>
                </c:pt>
                <c:pt idx="10">
                  <c:v>13458</c:v>
                </c:pt>
                <c:pt idx="11">
                  <c:v>15401</c:v>
                </c:pt>
                <c:pt idx="12">
                  <c:v>16042</c:v>
                </c:pt>
                <c:pt idx="13">
                  <c:v>17035</c:v>
                </c:pt>
                <c:pt idx="14">
                  <c:v>18405</c:v>
                </c:pt>
                <c:pt idx="15">
                  <c:v>19410</c:v>
                </c:pt>
                <c:pt idx="16">
                  <c:v>20135</c:v>
                </c:pt>
                <c:pt idx="17">
                  <c:v>19429</c:v>
                </c:pt>
                <c:pt idx="18">
                  <c:v>19197</c:v>
                </c:pt>
                <c:pt idx="19">
                  <c:v>18513</c:v>
                </c:pt>
                <c:pt idx="20">
                  <c:v>18770</c:v>
                </c:pt>
                <c:pt idx="21">
                  <c:v>19141</c:v>
                </c:pt>
                <c:pt idx="22">
                  <c:v>20004</c:v>
                </c:pt>
                <c:pt idx="23">
                  <c:v>21296</c:v>
                </c:pt>
                <c:pt idx="24">
                  <c:v>22328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E-4E8D-BB6D-E0DB32E26F12}"/>
            </c:ext>
          </c:extLst>
        </c:ser>
        <c:ser>
          <c:idx val="8"/>
          <c:order val="3"/>
          <c:tx>
            <c:strRef>
              <c:f>'APG_EO_3.1_3.2'!$A$56:$B$56</c:f>
              <c:strCache>
                <c:ptCount val="2"/>
                <c:pt idx="0">
                  <c:v>Maternité</c:v>
                </c:pt>
                <c:pt idx="1">
                  <c:v>Mutterschaft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70EE-4E8D-BB6D-E0DB32E26F12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70EE-4E8D-BB6D-E0DB32E26F12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0EE-4E8D-BB6D-E0DB32E26F12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70EE-4E8D-BB6D-E0DB32E26F12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70EE-4E8D-BB6D-E0DB32E26F12}"/>
              </c:ext>
            </c:extLst>
          </c:dPt>
          <c:dPt>
            <c:idx val="6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70EE-4E8D-BB6D-E0DB32E26F12}"/>
              </c:ext>
            </c:extLst>
          </c:dPt>
          <c:dPt>
            <c:idx val="7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70EE-4E8D-BB6D-E0DB32E26F12}"/>
              </c:ext>
            </c:extLst>
          </c:dPt>
          <c:dPt>
            <c:idx val="8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70EE-4E8D-BB6D-E0DB32E26F12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70EE-4E8D-BB6D-E0DB32E26F12}"/>
              </c:ext>
            </c:extLst>
          </c:dPt>
          <c:dPt>
            <c:idx val="10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6-70EE-4E8D-BB6D-E0DB32E26F12}"/>
              </c:ext>
            </c:extLst>
          </c:dPt>
          <c:dPt>
            <c:idx val="11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8-70EE-4E8D-BB6D-E0DB32E26F12}"/>
              </c:ext>
            </c:extLst>
          </c:dPt>
          <c:dPt>
            <c:idx val="12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A-70EE-4E8D-BB6D-E0DB32E26F12}"/>
              </c:ext>
            </c:extLst>
          </c:dPt>
          <c:dPt>
            <c:idx val="13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70EE-4E8D-BB6D-E0DB32E26F12}"/>
              </c:ext>
            </c:extLst>
          </c:dPt>
          <c:cat>
            <c:numRef>
              <c:f>'APG_EO_3.1_3.2'!$C$51:$AA$51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'APG_EO_3.1_3.2'!$C$56:$AA$56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27123.027551376268</c:v>
                </c:pt>
                <c:pt idx="6">
                  <c:v>48298.402743512561</c:v>
                </c:pt>
                <c:pt idx="7">
                  <c:v>50032.800423668588</c:v>
                </c:pt>
                <c:pt idx="8">
                  <c:v>53514.431289476728</c:v>
                </c:pt>
                <c:pt idx="9">
                  <c:v>56593.348170345766</c:v>
                </c:pt>
                <c:pt idx="10">
                  <c:v>59356.992947467661</c:v>
                </c:pt>
                <c:pt idx="11">
                  <c:v>60183.278613776965</c:v>
                </c:pt>
                <c:pt idx="12">
                  <c:v>60796.976220307668</c:v>
                </c:pt>
                <c:pt idx="13">
                  <c:v>62107</c:v>
                </c:pt>
                <c:pt idx="14">
                  <c:v>64651</c:v>
                </c:pt>
                <c:pt idx="15">
                  <c:v>66340</c:v>
                </c:pt>
                <c:pt idx="16">
                  <c:v>67468</c:v>
                </c:pt>
                <c:pt idx="17">
                  <c:v>67547</c:v>
                </c:pt>
                <c:pt idx="18">
                  <c:v>68520</c:v>
                </c:pt>
                <c:pt idx="19">
                  <c:v>68551</c:v>
                </c:pt>
                <c:pt idx="20">
                  <c:v>69400</c:v>
                </c:pt>
                <c:pt idx="21">
                  <c:v>73794</c:v>
                </c:pt>
                <c:pt idx="22">
                  <c:v>67640</c:v>
                </c:pt>
                <c:pt idx="23">
                  <c:v>65592</c:v>
                </c:pt>
                <c:pt idx="24">
                  <c:v>64055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0EE-4E8D-BB6D-E0DB32E26F12}"/>
            </c:ext>
          </c:extLst>
        </c:ser>
        <c:ser>
          <c:idx val="9"/>
          <c:order val="4"/>
          <c:tx>
            <c:strRef>
              <c:f>'APG_EO_3.1_3.2'!$A$57:$B$57</c:f>
              <c:strCache>
                <c:ptCount val="2"/>
                <c:pt idx="0">
                  <c:v>Autre parent</c:v>
                </c:pt>
                <c:pt idx="1">
                  <c:v>Anderer Elternteil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70EE-4E8D-BB6D-E0DB32E26F12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1-70EE-4E8D-BB6D-E0DB32E26F12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70EE-4E8D-BB6D-E0DB32E26F12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5-70EE-4E8D-BB6D-E0DB32E26F12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7-70EE-4E8D-BB6D-E0DB32E26F12}"/>
              </c:ext>
            </c:extLst>
          </c:dPt>
          <c:dPt>
            <c:idx val="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70EE-4E8D-BB6D-E0DB32E26F12}"/>
              </c:ext>
            </c:extLst>
          </c:dPt>
          <c:dPt>
            <c:idx val="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B-70EE-4E8D-BB6D-E0DB32E26F12}"/>
              </c:ext>
            </c:extLst>
          </c:dPt>
          <c:dPt>
            <c:idx val="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D-70EE-4E8D-BB6D-E0DB32E26F12}"/>
              </c:ext>
            </c:extLst>
          </c:dPt>
          <c:dPt>
            <c:idx val="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F-70EE-4E8D-BB6D-E0DB32E26F12}"/>
              </c:ext>
            </c:extLst>
          </c:dPt>
          <c:dPt>
            <c:idx val="1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70EE-4E8D-BB6D-E0DB32E26F12}"/>
              </c:ext>
            </c:extLst>
          </c:dPt>
          <c:dPt>
            <c:idx val="1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70EE-4E8D-BB6D-E0DB32E26F12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5-70EE-4E8D-BB6D-E0DB32E26F12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7-70EE-4E8D-BB6D-E0DB32E26F12}"/>
              </c:ext>
            </c:extLst>
          </c:dPt>
          <c:dPt>
            <c:idx val="1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9-70EE-4E8D-BB6D-E0DB32E26F12}"/>
              </c:ext>
            </c:extLst>
          </c:dPt>
          <c:dPt>
            <c:idx val="1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B-70EE-4E8D-BB6D-E0DB32E26F12}"/>
              </c:ext>
            </c:extLst>
          </c:dPt>
          <c:dPt>
            <c:idx val="16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D-70EE-4E8D-BB6D-E0DB32E26F12}"/>
              </c:ext>
            </c:extLst>
          </c:dPt>
          <c:dPt>
            <c:idx val="1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F-70EE-4E8D-BB6D-E0DB32E26F12}"/>
              </c:ext>
            </c:extLst>
          </c:dPt>
          <c:dPt>
            <c:idx val="1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1-70EE-4E8D-BB6D-E0DB32E26F12}"/>
              </c:ext>
            </c:extLst>
          </c:dPt>
          <c:dPt>
            <c:idx val="1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3-70EE-4E8D-BB6D-E0DB32E26F12}"/>
              </c:ext>
            </c:extLst>
          </c:dPt>
          <c:dPt>
            <c:idx val="2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5-70EE-4E8D-BB6D-E0DB32E26F12}"/>
              </c:ext>
            </c:extLst>
          </c:dPt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47-70EE-4E8D-BB6D-E0DB32E26F12}"/>
              </c:ext>
            </c:extLst>
          </c:dPt>
          <c:cat>
            <c:numRef>
              <c:f>'APG_EO_3.1_3.2'!$C$51:$AA$51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'APG_EO_3.1_3.2'!$C$57:$AA$57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67215</c:v>
                </c:pt>
                <c:pt idx="22">
                  <c:v>62635</c:v>
                </c:pt>
                <c:pt idx="23">
                  <c:v>62902</c:v>
                </c:pt>
                <c:pt idx="24">
                  <c:v>61479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70EE-4E8D-BB6D-E0DB32E26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950800"/>
        <c:axId val="501951976"/>
      </c:lineChart>
      <c:catAx>
        <c:axId val="5019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9519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501951976"/>
        <c:scaling>
          <c:orientation val="minMax"/>
          <c:max val="2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01950800"/>
        <c:crosses val="autoZero"/>
        <c:crossBetween val="midCat"/>
        <c:majorUnit val="25000"/>
      </c:valAx>
    </c:plotArea>
    <c:legend>
      <c:legendPos val="r"/>
      <c:overlay val="0"/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0054465735137"/>
          <c:y val="3.3607849916963979E-2"/>
          <c:w val="0.48940724894937265"/>
          <c:h val="0.84391400925183757"/>
        </c:manualLayout>
      </c:layout>
      <c:lineChart>
        <c:grouping val="standard"/>
        <c:varyColors val="0"/>
        <c:ser>
          <c:idx val="8"/>
          <c:order val="0"/>
          <c:tx>
            <c:strRef>
              <c:f>'APG_EO_3.1_3.2'!$A$63:$B$63</c:f>
              <c:strCache>
                <c:ptCount val="2"/>
                <c:pt idx="0">
                  <c:v>Armée1</c:v>
                </c:pt>
                <c:pt idx="1">
                  <c:v>Armee1</c:v>
                </c:pt>
              </c:strCache>
            </c:strRef>
          </c:tx>
          <c:marker>
            <c:symbol val="none"/>
          </c:marker>
          <c:cat>
            <c:numRef>
              <c:f>'APG_EO_3.1_3.2'!$C$61:$AA$61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'APG_EO_3.1_3.2'!$C$63:$AA$63</c:f>
              <c:numCache>
                <c:formatCode>#,##0.0</c:formatCode>
                <c:ptCount val="25"/>
                <c:pt idx="0">
                  <c:v>115</c:v>
                </c:pt>
                <c:pt idx="1">
                  <c:v>117</c:v>
                </c:pt>
                <c:pt idx="2">
                  <c:v>116</c:v>
                </c:pt>
                <c:pt idx="3">
                  <c:v>116</c:v>
                </c:pt>
                <c:pt idx="4">
                  <c:v>105</c:v>
                </c:pt>
                <c:pt idx="5">
                  <c:v>116</c:v>
                </c:pt>
                <c:pt idx="6">
                  <c:v>127</c:v>
                </c:pt>
                <c:pt idx="7">
                  <c:v>129</c:v>
                </c:pt>
                <c:pt idx="8">
                  <c:v>129</c:v>
                </c:pt>
                <c:pt idx="9">
                  <c:v>136</c:v>
                </c:pt>
                <c:pt idx="10">
                  <c:v>134</c:v>
                </c:pt>
                <c:pt idx="11">
                  <c:v>133</c:v>
                </c:pt>
                <c:pt idx="12">
                  <c:v>131</c:v>
                </c:pt>
                <c:pt idx="13">
                  <c:v>130</c:v>
                </c:pt>
                <c:pt idx="14">
                  <c:v>129</c:v>
                </c:pt>
                <c:pt idx="15">
                  <c:v>128</c:v>
                </c:pt>
                <c:pt idx="16">
                  <c:v>126</c:v>
                </c:pt>
                <c:pt idx="17">
                  <c:v>128</c:v>
                </c:pt>
                <c:pt idx="18">
                  <c:v>125</c:v>
                </c:pt>
                <c:pt idx="19">
                  <c:v>124</c:v>
                </c:pt>
                <c:pt idx="20">
                  <c:v>121</c:v>
                </c:pt>
                <c:pt idx="21">
                  <c:v>125</c:v>
                </c:pt>
                <c:pt idx="22">
                  <c:v>127</c:v>
                </c:pt>
                <c:pt idx="23">
                  <c:v>133</c:v>
                </c:pt>
                <c:pt idx="24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A-4294-96B8-F4D307A02A96}"/>
            </c:ext>
          </c:extLst>
        </c:ser>
        <c:ser>
          <c:idx val="9"/>
          <c:order val="1"/>
          <c:tx>
            <c:strRef>
              <c:f>'APG_EO_3.1_3.2'!$A$70:$B$70</c:f>
              <c:strCache>
                <c:ptCount val="2"/>
                <c:pt idx="0">
                  <c:v>Maternité2</c:v>
                </c:pt>
                <c:pt idx="1">
                  <c:v>Mutterschaft2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DB3A-4294-96B8-F4D307A02A96}"/>
              </c:ext>
            </c:extLst>
          </c:dPt>
          <c:dPt>
            <c:idx val="2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DB3A-4294-96B8-F4D307A02A96}"/>
              </c:ext>
            </c:extLst>
          </c:dPt>
          <c:dPt>
            <c:idx val="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6-DB3A-4294-96B8-F4D307A02A96}"/>
              </c:ext>
            </c:extLst>
          </c:dPt>
          <c:dPt>
            <c:idx val="4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DB3A-4294-96B8-F4D307A02A96}"/>
              </c:ext>
            </c:extLst>
          </c:dPt>
          <c:dPt>
            <c:idx val="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DB3A-4294-96B8-F4D307A02A9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DB3A-4294-96B8-F4D307A02A9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C-DB3A-4294-96B8-F4D307A02A9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DB3A-4294-96B8-F4D307A02A9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E-DB3A-4294-96B8-F4D307A02A9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F-DB3A-4294-96B8-F4D307A02A96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0-DB3A-4294-96B8-F4D307A02A9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1-DB3A-4294-96B8-F4D307A02A9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2-DB3A-4294-96B8-F4D307A02A96}"/>
              </c:ext>
            </c:extLst>
          </c:dPt>
          <c:cat>
            <c:numRef>
              <c:f>'APG_EO_3.1_3.2'!$C$61:$AA$61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'APG_EO_3.1_3.2'!$C$70:$AA$70</c:f>
              <c:numCache>
                <c:formatCode>#,##0.0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107.00000000000001</c:v>
                </c:pt>
                <c:pt idx="6">
                  <c:v>109.00000000000001</c:v>
                </c:pt>
                <c:pt idx="7">
                  <c:v>110.00000000000001</c:v>
                </c:pt>
                <c:pt idx="8">
                  <c:v>112</c:v>
                </c:pt>
                <c:pt idx="9">
                  <c:v>117</c:v>
                </c:pt>
                <c:pt idx="10">
                  <c:v>118</c:v>
                </c:pt>
                <c:pt idx="11">
                  <c:v>120</c:v>
                </c:pt>
                <c:pt idx="12">
                  <c:v>121</c:v>
                </c:pt>
                <c:pt idx="13">
                  <c:v>121</c:v>
                </c:pt>
                <c:pt idx="14">
                  <c:v>123</c:v>
                </c:pt>
                <c:pt idx="15">
                  <c:v>124</c:v>
                </c:pt>
                <c:pt idx="16">
                  <c:v>125</c:v>
                </c:pt>
                <c:pt idx="17">
                  <c:v>125</c:v>
                </c:pt>
                <c:pt idx="18">
                  <c:v>126</c:v>
                </c:pt>
                <c:pt idx="19">
                  <c:v>127</c:v>
                </c:pt>
                <c:pt idx="20">
                  <c:v>131</c:v>
                </c:pt>
                <c:pt idx="21">
                  <c:v>131</c:v>
                </c:pt>
                <c:pt idx="22">
                  <c:v>133</c:v>
                </c:pt>
                <c:pt idx="23">
                  <c:v>139</c:v>
                </c:pt>
                <c:pt idx="24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B3A-4294-96B8-F4D307A02A96}"/>
            </c:ext>
          </c:extLst>
        </c:ser>
        <c:ser>
          <c:idx val="2"/>
          <c:order val="2"/>
          <c:tx>
            <c:strRef>
              <c:f>'APG_EO_3.1_3.2'!$A$67:$B$67</c:f>
              <c:strCache>
                <c:ptCount val="2"/>
                <c:pt idx="0">
                  <c:v>Service civil</c:v>
                </c:pt>
                <c:pt idx="1">
                  <c:v>Zivildienst</c:v>
                </c:pt>
              </c:strCache>
            </c:strRef>
          </c:tx>
          <c:marker>
            <c:symbol val="none"/>
          </c:marker>
          <c:cat>
            <c:numRef>
              <c:f>'APG_EO_3.1_3.2'!$C$61:$AA$61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'APG_EO_3.1_3.2'!$C$67:$AA$67</c:f>
              <c:numCache>
                <c:formatCode>#,##0.0</c:formatCode>
                <c:ptCount val="25"/>
                <c:pt idx="0">
                  <c:v>80</c:v>
                </c:pt>
                <c:pt idx="1">
                  <c:v>81</c:v>
                </c:pt>
                <c:pt idx="2">
                  <c:v>85</c:v>
                </c:pt>
                <c:pt idx="3">
                  <c:v>83</c:v>
                </c:pt>
                <c:pt idx="4">
                  <c:v>73</c:v>
                </c:pt>
                <c:pt idx="5">
                  <c:v>87</c:v>
                </c:pt>
                <c:pt idx="6">
                  <c:v>97</c:v>
                </c:pt>
                <c:pt idx="7">
                  <c:v>102</c:v>
                </c:pt>
                <c:pt idx="8">
                  <c:v>106</c:v>
                </c:pt>
                <c:pt idx="9">
                  <c:v>109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109</c:v>
                </c:pt>
                <c:pt idx="14">
                  <c:v>107</c:v>
                </c:pt>
                <c:pt idx="15">
                  <c:v>106</c:v>
                </c:pt>
                <c:pt idx="16">
                  <c:v>105</c:v>
                </c:pt>
                <c:pt idx="17">
                  <c:v>106</c:v>
                </c:pt>
                <c:pt idx="18">
                  <c:v>105</c:v>
                </c:pt>
                <c:pt idx="19">
                  <c:v>104</c:v>
                </c:pt>
                <c:pt idx="20">
                  <c:v>103</c:v>
                </c:pt>
                <c:pt idx="21">
                  <c:v>103</c:v>
                </c:pt>
                <c:pt idx="22">
                  <c:v>104</c:v>
                </c:pt>
                <c:pt idx="23">
                  <c:v>110</c:v>
                </c:pt>
                <c:pt idx="24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B3A-4294-96B8-F4D307A02A96}"/>
            </c:ext>
          </c:extLst>
        </c:ser>
        <c:ser>
          <c:idx val="0"/>
          <c:order val="3"/>
          <c:tx>
            <c:strRef>
              <c:f>'APG_EO_3.1_3.2'!$A$65:$B$65</c:f>
              <c:strCache>
                <c:ptCount val="2"/>
                <c:pt idx="0">
                  <c:v>Protection civile</c:v>
                </c:pt>
                <c:pt idx="1">
                  <c:v>Zivilschutz</c:v>
                </c:pt>
              </c:strCache>
            </c:strRef>
          </c:tx>
          <c:marker>
            <c:symbol val="none"/>
          </c:marker>
          <c:cat>
            <c:numRef>
              <c:f>'APG_EO_3.1_3.2'!$C$61:$AA$61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'APG_EO_3.1_3.2'!$C$65:$AA$65</c:f>
              <c:numCache>
                <c:formatCode>#,##0.0</c:formatCode>
                <c:ptCount val="25"/>
                <c:pt idx="0">
                  <c:v>143</c:v>
                </c:pt>
                <c:pt idx="1">
                  <c:v>142</c:v>
                </c:pt>
                <c:pt idx="2">
                  <c:v>139</c:v>
                </c:pt>
                <c:pt idx="3">
                  <c:v>137</c:v>
                </c:pt>
                <c:pt idx="4">
                  <c:v>131</c:v>
                </c:pt>
                <c:pt idx="5">
                  <c:v>136</c:v>
                </c:pt>
                <c:pt idx="6">
                  <c:v>140</c:v>
                </c:pt>
                <c:pt idx="7">
                  <c:v>139</c:v>
                </c:pt>
                <c:pt idx="8">
                  <c:v>139</c:v>
                </c:pt>
                <c:pt idx="9">
                  <c:v>147</c:v>
                </c:pt>
                <c:pt idx="10">
                  <c:v>145</c:v>
                </c:pt>
                <c:pt idx="11">
                  <c:v>146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147</c:v>
                </c:pt>
                <c:pt idx="16">
                  <c:v>148</c:v>
                </c:pt>
                <c:pt idx="17">
                  <c:v>149</c:v>
                </c:pt>
                <c:pt idx="18">
                  <c:v>150</c:v>
                </c:pt>
                <c:pt idx="19">
                  <c:v>153</c:v>
                </c:pt>
                <c:pt idx="20">
                  <c:v>153</c:v>
                </c:pt>
                <c:pt idx="21">
                  <c:v>149</c:v>
                </c:pt>
                <c:pt idx="22">
                  <c:v>153</c:v>
                </c:pt>
                <c:pt idx="23">
                  <c:v>161</c:v>
                </c:pt>
                <c:pt idx="24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DB3A-4294-96B8-F4D307A02A96}"/>
            </c:ext>
          </c:extLst>
        </c:ser>
        <c:ser>
          <c:idx val="1"/>
          <c:order val="4"/>
          <c:tx>
            <c:strRef>
              <c:f>'APG_EO_3.1_3.2'!$A$71:$B$71</c:f>
              <c:strCache>
                <c:ptCount val="2"/>
                <c:pt idx="0">
                  <c:v>Autre parent3</c:v>
                </c:pt>
                <c:pt idx="1">
                  <c:v>Anderer Elternteil3</c:v>
                </c:pt>
              </c:strCache>
            </c:strRef>
          </c:tx>
          <c:marker>
            <c:symbol val="none"/>
          </c:marker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E361-4A05-8D4D-9A9353FD44B0}"/>
              </c:ext>
            </c:extLst>
          </c:dPt>
          <c:cat>
            <c:numRef>
              <c:f>'APG_EO_3.1_3.2'!$C$61:$AA$61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'APG_EO_3.1_3.2'!$C$71:$AA$71</c:f>
              <c:numCache>
                <c:formatCode>#,##0.0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169</c:v>
                </c:pt>
                <c:pt idx="22">
                  <c:v>170</c:v>
                </c:pt>
                <c:pt idx="23">
                  <c:v>180</c:v>
                </c:pt>
                <c:pt idx="24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361-4A05-8D4D-9A9353FD4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985232"/>
        <c:axId val="165986016"/>
      </c:lineChart>
      <c:catAx>
        <c:axId val="1659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165986016"/>
        <c:crosses val="autoZero"/>
        <c:auto val="1"/>
        <c:lblAlgn val="ctr"/>
        <c:lblOffset val="100"/>
        <c:tickLblSkip val="5"/>
        <c:noMultiLvlLbl val="0"/>
      </c:catAx>
      <c:valAx>
        <c:axId val="165986016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en francs / in Franken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165985232"/>
        <c:crosses val="autoZero"/>
        <c:crossBetween val="between"/>
        <c:majorUnit val="20"/>
      </c:valAx>
      <c:spPr>
        <a:solidFill>
          <a:schemeClr val="bg1"/>
        </a:solidFill>
      </c:spPr>
    </c:plotArea>
    <c:legend>
      <c:legendPos val="r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38003</xdr:colOff>
      <xdr:row>1</xdr:row>
      <xdr:rowOff>45609</xdr:rowOff>
    </xdr:from>
    <xdr:to>
      <xdr:col>1</xdr:col>
      <xdr:colOff>2611409</xdr:colOff>
      <xdr:row>17</xdr:row>
      <xdr:rowOff>110085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40A79D56-E985-4494-8751-6FA6152F4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21981</xdr:colOff>
      <xdr:row>22</xdr:row>
      <xdr:rowOff>65942</xdr:rowOff>
    </xdr:from>
    <xdr:to>
      <xdr:col>1</xdr:col>
      <xdr:colOff>2620694</xdr:colOff>
      <xdr:row>47</xdr:row>
      <xdr:rowOff>36927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8AD4865-2305-49FB-BBF8-52B7074A7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44451</xdr:colOff>
      <xdr:row>41</xdr:row>
      <xdr:rowOff>82550</xdr:rowOff>
    </xdr:from>
    <xdr:to>
      <xdr:col>2</xdr:col>
      <xdr:colOff>0</xdr:colOff>
      <xdr:row>65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20976" y="5921375"/>
          <a:ext cx="2632074" cy="3670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hier aufgeführten Daten bezeichnen jeweils die Leistungen gemäss dem Jahr des Anspruchs, das heisst desjenigen Jahres, in dem die Diensttage absolviert wurden </a:t>
          </a:r>
          <a:r>
            <a:rPr lang="en-US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bzw. nach Geburtsjahr des Kindes (Mutter-/Vaterschaft) und nach Jahr des ersten Urlaubstags (Betreuung)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Dies bewirkt Abweichungen zu den Daten gemäss Rechnungsjahr, bei dem alle in einem Kalenderjahr ausbezahlten Leistungen unabhängig vom Jahr des Anspruchs verbucht werden (Tabellen EO 3 bis EO 4).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 Daten zur Rekrutierung bis 2002 in der Armee integriert, schrittweise Einführung 2003-2006.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Eingeführt auf den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Eingeführt auf den 1.1.2021.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Eingeführt auf den 1.7.2021.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Eingeführt auf den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Revision 2020: </a:t>
          </a:r>
          <a:r>
            <a:rPr lang="de-CH" sz="90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Neu werden alle Leistungsansprüche eines Jahres berücksichtigt, welche bis 30. September des Folgejahres (früher 30. April) angemeldet werden. Dies bietet ein vollständigeres Bild über alle anfallenden Leistungsansprüche eines Jahres.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114300</xdr:colOff>
      <xdr:row>41</xdr:row>
      <xdr:rowOff>95250</xdr:rowOff>
    </xdr:from>
    <xdr:to>
      <xdr:col>0</xdr:col>
      <xdr:colOff>2673350</xdr:colOff>
      <xdr:row>65</xdr:row>
      <xdr:rowOff>142875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4300" y="5934075"/>
          <a:ext cx="2559050" cy="3705225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Les données mentionnées ici indiquent les prestations selon l'année au cours de laquelle le service est accompli ou par année de naissance de l'enfant (maternité/paternité) ou par année du premier jour de congé (prise en charge).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Il en résulte des différences avec les données selon l'année comptable, qui regroupent toutes les prestations qui ont été versées au cours d'une année civile, indépendamment de l'année du droit (tableaux APG 3 à APG 4).</a:t>
          </a:r>
        </a:p>
        <a:p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1  L</a:t>
          </a:r>
          <a:r>
            <a:rPr lang="fr-CH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données relatives au recrutement figuraient sous « Armée » jusqu’en 2002 ; introduction progressive de 2003 à 2006.</a:t>
          </a:r>
          <a:endParaRPr lang="de-CH" sz="90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2  Introduite le 1.7.2005.</a:t>
          </a: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3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Introduite le 1.1.2021.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4  Introduite le 1.7.2021.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5  Introduite le 1.1.2023.</a:t>
          </a: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rtl="0" eaLnBrk="1" fontAlgn="auto" latinLnBrk="0" hangingPunct="1"/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Révision 2020 : Tous les droits à prestations d'une année qui sont enregistrés au 30 septembre de l'année suivante (auparavant 30 avril) sont désormais pris en compte. Cela donne une image plus complète de tous les droits à prestations accumulés au cours d'une année.</a:t>
          </a:r>
          <a:endParaRPr lang="de-CH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itchFamily="34" charset="0"/>
              <a:ea typeface="+mn-ea"/>
              <a:cs typeface="Arial" pitchFamily="34" charset="0"/>
            </a:rPr>
            <a:t>Secteur données de base et analyses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.intra.admin.ch\BSV$\Org\MASS\08_statprod\00_svs\03_data\07_eo\eo_bez_tg.xlsx" TargetMode="External"/><Relationship Id="rId1" Type="http://schemas.openxmlformats.org/officeDocument/2006/relationships/externalLinkPath" Target="file:///\\adb.intra.admin.ch\BSV$\Org\MASS\08_statprod\00_svs\03_data\07_eo\eo_bez_t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.intra.admin.ch\BSV$\Org\MASS\08_statprod\00_svs\03_data\00_grsv\Jahreszahlen_Titel.xlsx" TargetMode="External"/><Relationship Id="rId1" Type="http://schemas.openxmlformats.org/officeDocument/2006/relationships/externalLinkPath" Target="file:///\\adb.intra.admin.ch\BSV$\Org\MASS\08_statprod\00_svs\03_data\00_grsv\Jahreszahlen_Titel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.intra.admin.ch\BSV$\Org\MASS\08_statprod\00_svs\03_data\07_eo\eo_bez.xlsx" TargetMode="External"/><Relationship Id="rId1" Type="http://schemas.openxmlformats.org/officeDocument/2006/relationships/externalLinkPath" Target="file:///\\adb.intra.admin.ch\BSV$\Org\MASS\08_statprod\00_svs\03_data\07_eo\eo_bez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b.intra.admin.ch\BSV$\Org\MASS\08_statprod\00_svs\03_data\07_eo\eo_leist.xlsx" TargetMode="External"/><Relationship Id="rId1" Type="http://schemas.openxmlformats.org/officeDocument/2006/relationships/externalLinkPath" Target="file:///\\adb.intra.admin.ch\BSV$\Org\MASS\08_statprod\00_svs\03_data\07_eo\eo_le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Schätzansatz ab 2006"/>
      <sheetName val="PKS 2004ff. vom BFS"/>
      <sheetName val="3xPerformance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/>
      <sheetData sheetId="4">
        <row r="21">
          <cell r="BW21">
            <v>337500</v>
          </cell>
        </row>
      </sheetData>
      <sheetData sheetId="5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I17">
            <v>2523</v>
          </cell>
          <cell r="J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</v>
          </cell>
          <cell r="R37" t="str">
            <v>?</v>
          </cell>
          <cell r="S37" t="str">
            <v>...</v>
          </cell>
          <cell r="T37" t="e">
            <v>#REF!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7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-1972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48364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32864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20100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16300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3800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6290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>
            <v>2550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3740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>
            <v>17850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14110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>
            <v>4100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1300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1074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15500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15500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474300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17472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15500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8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9"/>
      <sheetData sheetId="10"/>
      <sheetData sheetId="11"/>
      <sheetData sheetId="12">
        <row r="6">
          <cell r="C6">
            <v>23276.510200000001</v>
          </cell>
        </row>
      </sheetData>
      <sheetData sheetId="13">
        <row r="6">
          <cell r="C6">
            <v>23276.510200000001</v>
          </cell>
        </row>
      </sheetData>
      <sheetData sheetId="14">
        <row r="59">
          <cell r="A59" t="str">
            <v>AVS / AHV</v>
          </cell>
        </row>
      </sheetData>
      <sheetData sheetId="15">
        <row r="59">
          <cell r="A59" t="str">
            <v>AVS / AHV</v>
          </cell>
        </row>
      </sheetData>
      <sheetData sheetId="1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"/>
      <sheetName val="elternsch_geburtsjahr_9"/>
      <sheetName val="1991-2012"/>
    </sheetNames>
    <sheetDataSet>
      <sheetData sheetId="0">
        <row r="7">
          <cell r="L7" t="str">
            <v>…</v>
          </cell>
          <cell r="M7" t="str">
            <v>…</v>
          </cell>
          <cell r="N7">
            <v>1</v>
          </cell>
          <cell r="O7">
            <v>29510</v>
          </cell>
          <cell r="P7">
            <v>41528</v>
          </cell>
          <cell r="Q7">
            <v>49455</v>
          </cell>
          <cell r="R7">
            <v>47348</v>
          </cell>
          <cell r="S7">
            <v>54350</v>
          </cell>
          <cell r="T7">
            <v>50217</v>
          </cell>
          <cell r="U7">
            <v>52233</v>
          </cell>
          <cell r="V7">
            <v>55526</v>
          </cell>
          <cell r="W7">
            <v>55085</v>
          </cell>
          <cell r="X7">
            <v>54012</v>
          </cell>
          <cell r="Y7">
            <v>52340</v>
          </cell>
          <cell r="Z7">
            <v>51762</v>
          </cell>
          <cell r="AA7">
            <v>50361</v>
          </cell>
          <cell r="AB7">
            <v>49713</v>
          </cell>
          <cell r="AC7">
            <v>45333</v>
          </cell>
          <cell r="AD7">
            <v>39159</v>
          </cell>
          <cell r="AE7">
            <v>39408</v>
          </cell>
          <cell r="AF7">
            <v>31102</v>
          </cell>
          <cell r="AG7">
            <v>41068</v>
          </cell>
          <cell r="AH7">
            <v>44983</v>
          </cell>
          <cell r="AI7">
            <v>45790</v>
          </cell>
          <cell r="AJ7">
            <v>46653</v>
          </cell>
        </row>
        <row r="8">
          <cell r="L8">
            <v>540923</v>
          </cell>
          <cell r="M8">
            <v>450280</v>
          </cell>
          <cell r="N8">
            <v>451616</v>
          </cell>
          <cell r="O8">
            <v>401640</v>
          </cell>
          <cell r="P8">
            <v>333847</v>
          </cell>
          <cell r="Q8">
            <v>353911</v>
          </cell>
          <cell r="R8">
            <v>334091</v>
          </cell>
          <cell r="S8">
            <v>339053</v>
          </cell>
          <cell r="T8">
            <v>343511</v>
          </cell>
          <cell r="U8">
            <v>344469</v>
          </cell>
          <cell r="V8">
            <v>341681</v>
          </cell>
          <cell r="W8">
            <v>338255</v>
          </cell>
          <cell r="X8">
            <v>346925</v>
          </cell>
          <cell r="Y8">
            <v>351293</v>
          </cell>
          <cell r="Z8">
            <v>350900</v>
          </cell>
          <cell r="AA8">
            <v>358755</v>
          </cell>
          <cell r="AB8">
            <v>346350</v>
          </cell>
          <cell r="AC8">
            <v>349445</v>
          </cell>
          <cell r="AD8">
            <v>343450</v>
          </cell>
          <cell r="AE8">
            <v>343682</v>
          </cell>
          <cell r="AF8">
            <v>471454</v>
          </cell>
          <cell r="AG8">
            <v>387976</v>
          </cell>
          <cell r="AH8">
            <v>338281</v>
          </cell>
          <cell r="AI8">
            <v>319151</v>
          </cell>
          <cell r="AJ8">
            <v>334061</v>
          </cell>
        </row>
        <row r="9">
          <cell r="L9">
            <v>60497</v>
          </cell>
          <cell r="M9">
            <v>56793</v>
          </cell>
          <cell r="N9">
            <v>53375</v>
          </cell>
          <cell r="O9">
            <v>59282</v>
          </cell>
          <cell r="P9">
            <v>62440</v>
          </cell>
          <cell r="Q9">
            <v>65768</v>
          </cell>
          <cell r="R9">
            <v>62538</v>
          </cell>
          <cell r="S9">
            <v>65883</v>
          </cell>
          <cell r="T9">
            <v>71761</v>
          </cell>
          <cell r="U9">
            <v>72877</v>
          </cell>
          <cell r="V9">
            <v>73701</v>
          </cell>
          <cell r="W9">
            <v>73759</v>
          </cell>
          <cell r="X9">
            <v>75308</v>
          </cell>
          <cell r="Y9">
            <v>76272</v>
          </cell>
          <cell r="Z9">
            <v>85867</v>
          </cell>
          <cell r="AA9">
            <v>88002</v>
          </cell>
          <cell r="AB9">
            <v>89669</v>
          </cell>
          <cell r="AC9">
            <v>87200</v>
          </cell>
          <cell r="AD9">
            <v>83102</v>
          </cell>
          <cell r="AE9">
            <v>84340</v>
          </cell>
          <cell r="AF9">
            <v>50198</v>
          </cell>
          <cell r="AG9">
            <v>57353</v>
          </cell>
          <cell r="AH9">
            <v>79162</v>
          </cell>
          <cell r="AI9">
            <v>82235</v>
          </cell>
          <cell r="AJ9">
            <v>86442</v>
          </cell>
        </row>
        <row r="10">
          <cell r="L10">
            <v>197783</v>
          </cell>
          <cell r="M10">
            <v>206537</v>
          </cell>
          <cell r="N10">
            <v>279264</v>
          </cell>
          <cell r="O10">
            <v>314655</v>
          </cell>
          <cell r="P10">
            <v>315936</v>
          </cell>
          <cell r="Q10">
            <v>326625</v>
          </cell>
          <cell r="R10">
            <v>313502</v>
          </cell>
          <cell r="S10">
            <v>335967</v>
          </cell>
          <cell r="T10">
            <v>380859</v>
          </cell>
          <cell r="U10">
            <v>512084</v>
          </cell>
          <cell r="V10">
            <v>847174</v>
          </cell>
          <cell r="W10">
            <v>1045572</v>
          </cell>
          <cell r="X10">
            <v>1136468</v>
          </cell>
          <cell r="Y10">
            <v>1283777</v>
          </cell>
          <cell r="Z10">
            <v>1465759</v>
          </cell>
          <cell r="AA10">
            <v>1570581</v>
          </cell>
          <cell r="AB10">
            <v>1650673</v>
          </cell>
          <cell r="AC10">
            <v>1729620</v>
          </cell>
          <cell r="AD10">
            <v>1611583</v>
          </cell>
          <cell r="AE10">
            <v>1601432</v>
          </cell>
          <cell r="AF10">
            <v>1641881</v>
          </cell>
          <cell r="AG10">
            <v>1632017</v>
          </cell>
          <cell r="AH10">
            <v>1644561</v>
          </cell>
          <cell r="AI10">
            <v>1746306</v>
          </cell>
          <cell r="AJ10">
            <v>1810396</v>
          </cell>
        </row>
        <row r="11">
          <cell r="L11">
            <v>165</v>
          </cell>
          <cell r="M11">
            <v>380</v>
          </cell>
          <cell r="N11">
            <v>649</v>
          </cell>
          <cell r="O11">
            <v>786</v>
          </cell>
          <cell r="P11">
            <v>721</v>
          </cell>
          <cell r="Q11">
            <v>699</v>
          </cell>
          <cell r="R11">
            <v>721</v>
          </cell>
          <cell r="S11">
            <v>716</v>
          </cell>
          <cell r="T11">
            <v>572</v>
          </cell>
          <cell r="U11">
            <v>718</v>
          </cell>
          <cell r="V11">
            <v>618</v>
          </cell>
          <cell r="W11">
            <v>337</v>
          </cell>
          <cell r="X11">
            <v>714</v>
          </cell>
          <cell r="Y11">
            <v>738</v>
          </cell>
          <cell r="Z11">
            <v>609</v>
          </cell>
          <cell r="AA11">
            <v>638</v>
          </cell>
          <cell r="AB11">
            <v>599</v>
          </cell>
          <cell r="AC11">
            <v>580</v>
          </cell>
          <cell r="AD11">
            <v>601</v>
          </cell>
          <cell r="AE11">
            <v>501</v>
          </cell>
          <cell r="AF11">
            <v>30</v>
          </cell>
          <cell r="AG11">
            <v>364</v>
          </cell>
          <cell r="AH11">
            <v>460</v>
          </cell>
          <cell r="AI11">
            <v>334</v>
          </cell>
          <cell r="AJ11">
            <v>323</v>
          </cell>
        </row>
        <row r="12">
          <cell r="Q12">
            <v>2263615</v>
          </cell>
          <cell r="R12">
            <v>4650842</v>
          </cell>
          <cell r="S12">
            <v>4912198</v>
          </cell>
          <cell r="T12">
            <v>5278781</v>
          </cell>
          <cell r="U12">
            <v>5581556</v>
          </cell>
          <cell r="V12">
            <v>5849150</v>
          </cell>
          <cell r="W12">
            <v>5907849</v>
          </cell>
          <cell r="X12">
            <v>5950714</v>
          </cell>
          <cell r="Y12">
            <v>6034340</v>
          </cell>
        </row>
        <row r="15"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>
            <v>438</v>
          </cell>
          <cell r="AJ15">
            <v>444</v>
          </cell>
        </row>
      </sheetData>
      <sheetData sheetId="1">
        <row r="6">
          <cell r="K6" t="str">
            <v>–</v>
          </cell>
          <cell r="L6" t="str">
            <v>–</v>
          </cell>
          <cell r="M6" t="str">
            <v>–</v>
          </cell>
          <cell r="N6" t="str">
            <v>–</v>
          </cell>
          <cell r="O6" t="str">
            <v>–</v>
          </cell>
        </row>
        <row r="7"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 t="str">
            <v>–</v>
          </cell>
          <cell r="U7" t="str">
            <v>–</v>
          </cell>
          <cell r="V7" t="str">
            <v>–</v>
          </cell>
          <cell r="W7" t="str">
            <v>–</v>
          </cell>
          <cell r="X7" t="str">
            <v>–</v>
          </cell>
          <cell r="Y7" t="str">
            <v>–</v>
          </cell>
          <cell r="Z7" t="str">
            <v>–</v>
          </cell>
          <cell r="AA7" t="str">
            <v>–</v>
          </cell>
          <cell r="AB7" t="str">
            <v>–</v>
          </cell>
          <cell r="AC7" t="str">
            <v>–</v>
          </cell>
          <cell r="AD7" t="str">
            <v>–</v>
          </cell>
          <cell r="AE7" t="str">
            <v>–</v>
          </cell>
        </row>
        <row r="8"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 t="str">
            <v>–</v>
          </cell>
          <cell r="U8" t="str">
            <v>–</v>
          </cell>
          <cell r="V8" t="str">
            <v>–</v>
          </cell>
          <cell r="W8" t="str">
            <v>–</v>
          </cell>
          <cell r="X8" t="str">
            <v>–</v>
          </cell>
          <cell r="Y8" t="str">
            <v>–</v>
          </cell>
          <cell r="Z8" t="str">
            <v>–</v>
          </cell>
          <cell r="AA8" t="str">
            <v>–</v>
          </cell>
          <cell r="AB8" t="str">
            <v>–</v>
          </cell>
          <cell r="AC8" t="str">
            <v>–</v>
          </cell>
          <cell r="AD8" t="str">
            <v>–</v>
          </cell>
          <cell r="AE8" t="str">
            <v>–</v>
          </cell>
        </row>
        <row r="9"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 t="str">
            <v>–</v>
          </cell>
          <cell r="U9" t="str">
            <v>–</v>
          </cell>
          <cell r="V9" t="str">
            <v>–</v>
          </cell>
          <cell r="W9" t="str">
            <v>–</v>
          </cell>
          <cell r="X9" t="str">
            <v>–</v>
          </cell>
          <cell r="Y9" t="str">
            <v>–</v>
          </cell>
          <cell r="Z9" t="str">
            <v>–</v>
          </cell>
          <cell r="AA9" t="str">
            <v>–</v>
          </cell>
          <cell r="AB9" t="str">
            <v>–</v>
          </cell>
          <cell r="AC9" t="str">
            <v>–</v>
          </cell>
          <cell r="AD9" t="str">
            <v>–</v>
          </cell>
          <cell r="AE9" t="str">
            <v>–</v>
          </cell>
          <cell r="AF9" t="str">
            <v>–</v>
          </cell>
          <cell r="AG9">
            <v>13</v>
          </cell>
          <cell r="AH9">
            <v>14</v>
          </cell>
          <cell r="AI9">
            <v>14</v>
          </cell>
        </row>
        <row r="14">
          <cell r="X14">
            <v>6047241</v>
          </cell>
          <cell r="Y14">
            <v>6320023</v>
          </cell>
          <cell r="Z14">
            <v>6485907</v>
          </cell>
          <cell r="AA14">
            <v>6597312</v>
          </cell>
          <cell r="AB14">
            <v>6603510</v>
          </cell>
          <cell r="AC14">
            <v>6701150</v>
          </cell>
          <cell r="AD14">
            <v>6707914</v>
          </cell>
          <cell r="AE14">
            <v>6730309</v>
          </cell>
          <cell r="AF14">
            <v>7249094</v>
          </cell>
          <cell r="AG14">
            <v>6796338</v>
          </cell>
          <cell r="AH14"/>
          <cell r="AI14"/>
        </row>
        <row r="15">
          <cell r="AF15">
            <v>933753</v>
          </cell>
          <cell r="AG15">
            <v>873376</v>
          </cell>
          <cell r="AH15"/>
          <cell r="AI15"/>
        </row>
        <row r="16">
          <cell r="AF16">
            <v>32024</v>
          </cell>
          <cell r="AG16">
            <v>48187</v>
          </cell>
          <cell r="AH16"/>
          <cell r="AI16"/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le1"/>
      <sheetName val="1"/>
    </sheetNames>
    <sheetDataSet>
      <sheetData sheetId="0">
        <row r="9">
          <cell r="B9" t="str">
            <v>Ø VR 2014–2024</v>
          </cell>
          <cell r="C9" t="str">
            <v>Ø TV 2014–2024</v>
          </cell>
        </row>
        <row r="10">
          <cell r="B10" t="str">
            <v>VR 2023/2024</v>
          </cell>
          <cell r="C10" t="str">
            <v>TV 2023/2024</v>
          </cell>
        </row>
      </sheetData>
      <sheetData sheetId="1">
        <row r="46">
          <cell r="A46" t="str">
            <v>En francs</v>
          </cell>
          <cell r="B46" t="str">
            <v>In Franken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"/>
      <sheetName val="elternsch_geburtsjahr_9"/>
      <sheetName val="1991-2010"/>
      <sheetName val="apr"/>
      <sheetName val="elternsch_geburtsjahr_4"/>
      <sheetName val="elternsch_geburtsjahr"/>
    </sheetNames>
    <sheetDataSet>
      <sheetData sheetId="0">
        <row r="5">
          <cell r="M5" t="str">
            <v>…</v>
          </cell>
          <cell r="N5" t="str">
            <v>…</v>
          </cell>
          <cell r="O5">
            <v>1</v>
          </cell>
          <cell r="P5">
            <v>16231</v>
          </cell>
          <cell r="Q5">
            <v>19116</v>
          </cell>
          <cell r="R5">
            <v>22205</v>
          </cell>
          <cell r="S5">
            <v>22777</v>
          </cell>
          <cell r="T5">
            <v>25214</v>
          </cell>
          <cell r="U5">
            <v>23631</v>
          </cell>
          <cell r="V5">
            <v>25083</v>
          </cell>
          <cell r="W5">
            <v>26634</v>
          </cell>
          <cell r="X5">
            <v>26950</v>
          </cell>
          <cell r="Y5">
            <v>26591</v>
          </cell>
          <cell r="Z5">
            <v>25647</v>
          </cell>
          <cell r="AA5">
            <v>25480</v>
          </cell>
          <cell r="AB5">
            <v>24704</v>
          </cell>
          <cell r="AC5">
            <v>24943</v>
          </cell>
          <cell r="AD5">
            <v>22342</v>
          </cell>
          <cell r="AE5">
            <v>19127</v>
          </cell>
          <cell r="AF5">
            <v>19444</v>
          </cell>
          <cell r="AG5">
            <v>15342</v>
          </cell>
          <cell r="AH5">
            <v>20115</v>
          </cell>
          <cell r="AI5">
            <v>21716</v>
          </cell>
          <cell r="AJ5">
            <v>22309</v>
          </cell>
          <cell r="AK5">
            <v>22780</v>
          </cell>
        </row>
        <row r="6">
          <cell r="M6">
            <v>114308</v>
          </cell>
          <cell r="N6">
            <v>98559</v>
          </cell>
          <cell r="O6">
            <v>91179</v>
          </cell>
          <cell r="P6">
            <v>77509</v>
          </cell>
          <cell r="Q6">
            <v>59766</v>
          </cell>
          <cell r="R6">
            <v>58971</v>
          </cell>
          <cell r="S6">
            <v>56284</v>
          </cell>
          <cell r="T6">
            <v>56792</v>
          </cell>
          <cell r="U6">
            <v>56718</v>
          </cell>
          <cell r="V6">
            <v>57110</v>
          </cell>
          <cell r="W6">
            <v>58288</v>
          </cell>
          <cell r="X6">
            <v>58162</v>
          </cell>
          <cell r="Y6">
            <v>58404</v>
          </cell>
          <cell r="Z6">
            <v>57400</v>
          </cell>
          <cell r="AA6">
            <v>57520</v>
          </cell>
          <cell r="AB6">
            <v>57850</v>
          </cell>
          <cell r="AC6">
            <v>57274</v>
          </cell>
          <cell r="AD6">
            <v>56810</v>
          </cell>
          <cell r="AE6">
            <v>56273</v>
          </cell>
          <cell r="AF6">
            <v>56072</v>
          </cell>
          <cell r="AG6">
            <v>43533</v>
          </cell>
          <cell r="AH6">
            <v>42667</v>
          </cell>
          <cell r="AI6">
            <v>44626</v>
          </cell>
          <cell r="AJ6">
            <v>43717</v>
          </cell>
          <cell r="AK6">
            <v>43274</v>
          </cell>
        </row>
        <row r="9">
          <cell r="M9">
            <v>10273</v>
          </cell>
          <cell r="N9">
            <v>9901</v>
          </cell>
          <cell r="O9">
            <v>9188</v>
          </cell>
          <cell r="P9">
            <v>14529</v>
          </cell>
          <cell r="Q9">
            <v>15739</v>
          </cell>
          <cell r="R9">
            <v>17699</v>
          </cell>
          <cell r="S9">
            <v>16857</v>
          </cell>
          <cell r="T9">
            <v>17973</v>
          </cell>
          <cell r="U9">
            <v>20098</v>
          </cell>
          <cell r="V9">
            <v>20814</v>
          </cell>
          <cell r="W9">
            <v>20156</v>
          </cell>
          <cell r="X9">
            <v>20622</v>
          </cell>
          <cell r="Y9">
            <v>21130</v>
          </cell>
          <cell r="Z9">
            <v>21499</v>
          </cell>
          <cell r="AA9">
            <v>23575</v>
          </cell>
          <cell r="AB9">
            <v>24035</v>
          </cell>
          <cell r="AC9">
            <v>24390</v>
          </cell>
          <cell r="AD9">
            <v>24085</v>
          </cell>
          <cell r="AE9">
            <v>23311</v>
          </cell>
          <cell r="AF9">
            <v>23376</v>
          </cell>
          <cell r="AG9">
            <v>13262</v>
          </cell>
          <cell r="AH9">
            <v>17957</v>
          </cell>
          <cell r="AI9">
            <v>21698</v>
          </cell>
          <cell r="AJ9">
            <v>22732</v>
          </cell>
          <cell r="AK9">
            <v>23247</v>
          </cell>
        </row>
        <row r="10">
          <cell r="M10">
            <v>2555</v>
          </cell>
          <cell r="N10">
            <v>3022</v>
          </cell>
          <cell r="O10">
            <v>3905</v>
          </cell>
          <cell r="P10">
            <v>4487</v>
          </cell>
          <cell r="Q10">
            <v>4227</v>
          </cell>
          <cell r="R10">
            <v>4372</v>
          </cell>
          <cell r="S10">
            <v>4616</v>
          </cell>
          <cell r="T10">
            <v>4815</v>
          </cell>
          <cell r="U10">
            <v>5445</v>
          </cell>
          <cell r="V10">
            <v>9245</v>
          </cell>
          <cell r="W10">
            <v>13458</v>
          </cell>
          <cell r="X10">
            <v>15401</v>
          </cell>
          <cell r="Y10">
            <v>16042</v>
          </cell>
          <cell r="Z10">
            <v>17035</v>
          </cell>
          <cell r="AA10">
            <v>18405</v>
          </cell>
          <cell r="AB10">
            <v>19410</v>
          </cell>
          <cell r="AC10">
            <v>20135</v>
          </cell>
          <cell r="AD10">
            <v>19429</v>
          </cell>
          <cell r="AE10">
            <v>19197</v>
          </cell>
          <cell r="AF10">
            <v>18513</v>
          </cell>
          <cell r="AG10">
            <v>18770</v>
          </cell>
          <cell r="AH10">
            <v>19141</v>
          </cell>
          <cell r="AI10">
            <v>20004</v>
          </cell>
          <cell r="AJ10">
            <v>21296</v>
          </cell>
          <cell r="AK10">
            <v>22328</v>
          </cell>
        </row>
        <row r="13">
          <cell r="M13">
            <v>39</v>
          </cell>
          <cell r="N13">
            <v>115</v>
          </cell>
          <cell r="O13">
            <v>203</v>
          </cell>
          <cell r="P13">
            <v>252</v>
          </cell>
          <cell r="Q13">
            <v>229</v>
          </cell>
          <cell r="R13">
            <v>243</v>
          </cell>
          <cell r="S13">
            <v>229</v>
          </cell>
          <cell r="T13">
            <v>215</v>
          </cell>
          <cell r="U13">
            <v>200</v>
          </cell>
          <cell r="V13">
            <v>227</v>
          </cell>
          <cell r="W13">
            <v>197</v>
          </cell>
          <cell r="X13">
            <v>117</v>
          </cell>
          <cell r="Y13">
            <v>248</v>
          </cell>
          <cell r="Z13">
            <v>261</v>
          </cell>
          <cell r="AA13">
            <v>211</v>
          </cell>
          <cell r="AB13">
            <v>222</v>
          </cell>
          <cell r="AC13">
            <v>211</v>
          </cell>
          <cell r="AD13">
            <v>209</v>
          </cell>
          <cell r="AE13">
            <v>201</v>
          </cell>
          <cell r="AF13">
            <v>169</v>
          </cell>
          <cell r="AG13">
            <v>10</v>
          </cell>
          <cell r="AH13">
            <v>118</v>
          </cell>
          <cell r="AI13">
            <v>157</v>
          </cell>
          <cell r="AJ13">
            <v>115</v>
          </cell>
          <cell r="AK13">
            <v>111</v>
          </cell>
        </row>
        <row r="14"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>
            <v>33810</v>
          </cell>
          <cell r="S14">
            <v>60206</v>
          </cell>
          <cell r="T14">
            <v>62368</v>
          </cell>
          <cell r="U14">
            <v>66708</v>
          </cell>
          <cell r="V14">
            <v>70546</v>
          </cell>
          <cell r="W14">
            <v>73991</v>
          </cell>
          <cell r="X14">
            <v>75021</v>
          </cell>
          <cell r="Y14">
            <v>75786</v>
          </cell>
          <cell r="Z14">
            <v>77419</v>
          </cell>
        </row>
        <row r="21">
          <cell r="M21">
            <v>201212</v>
          </cell>
          <cell r="N21">
            <v>211098</v>
          </cell>
          <cell r="O21">
            <v>203675</v>
          </cell>
          <cell r="P21">
            <v>209133</v>
          </cell>
          <cell r="Q21">
            <v>143191</v>
          </cell>
          <cell r="R21">
            <v>162638</v>
          </cell>
          <cell r="S21">
            <v>169445</v>
          </cell>
          <cell r="T21">
            <v>174983</v>
          </cell>
          <cell r="U21">
            <v>173810</v>
          </cell>
          <cell r="V21">
            <v>170456</v>
          </cell>
          <cell r="W21">
            <v>160278</v>
          </cell>
          <cell r="X21">
            <v>147011</v>
          </cell>
          <cell r="Y21">
            <v>142297</v>
          </cell>
          <cell r="Z21">
            <v>134676</v>
          </cell>
          <cell r="AA21">
            <v>129766</v>
          </cell>
          <cell r="AB21">
            <v>124847</v>
          </cell>
          <cell r="AC21">
            <v>124377</v>
          </cell>
          <cell r="AD21">
            <v>115319</v>
          </cell>
          <cell r="AE21">
            <v>104894</v>
          </cell>
          <cell r="AF21">
            <v>101521</v>
          </cell>
          <cell r="AG21">
            <v>75470</v>
          </cell>
          <cell r="AH21">
            <v>99016</v>
          </cell>
          <cell r="AI21">
            <v>99368</v>
          </cell>
          <cell r="AJ21">
            <v>99485</v>
          </cell>
          <cell r="AK21">
            <v>102116</v>
          </cell>
        </row>
      </sheetData>
      <sheetData sheetId="1">
        <row r="6">
          <cell r="K6" t="str">
            <v>–</v>
          </cell>
          <cell r="L6" t="str">
            <v>–</v>
          </cell>
          <cell r="M6" t="str">
            <v>–</v>
          </cell>
          <cell r="N6" t="str">
            <v>–</v>
          </cell>
          <cell r="O6" t="str">
            <v>–</v>
          </cell>
          <cell r="X6">
            <v>62107</v>
          </cell>
          <cell r="Y6">
            <v>64651</v>
          </cell>
          <cell r="Z6">
            <v>66340</v>
          </cell>
          <cell r="AA6">
            <v>67468</v>
          </cell>
          <cell r="AB6">
            <v>67547</v>
          </cell>
          <cell r="AC6">
            <v>68520</v>
          </cell>
          <cell r="AD6">
            <v>68551</v>
          </cell>
          <cell r="AE6">
            <v>69400</v>
          </cell>
          <cell r="AF6">
            <v>73794</v>
          </cell>
          <cell r="AG6">
            <v>67640</v>
          </cell>
          <cell r="AH6">
            <v>65592</v>
          </cell>
          <cell r="AI6">
            <v>64055</v>
          </cell>
        </row>
        <row r="7"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 t="str">
            <v>–</v>
          </cell>
          <cell r="U7" t="str">
            <v>–</v>
          </cell>
          <cell r="V7" t="str">
            <v>–</v>
          </cell>
          <cell r="W7" t="str">
            <v>–</v>
          </cell>
          <cell r="X7" t="str">
            <v>–</v>
          </cell>
          <cell r="Y7" t="str">
            <v>–</v>
          </cell>
          <cell r="Z7" t="str">
            <v>–</v>
          </cell>
          <cell r="AA7" t="str">
            <v>–</v>
          </cell>
          <cell r="AB7" t="str">
            <v>–</v>
          </cell>
          <cell r="AC7" t="str">
            <v>–</v>
          </cell>
          <cell r="AD7" t="str">
            <v>–</v>
          </cell>
          <cell r="AE7" t="str">
            <v>–</v>
          </cell>
          <cell r="AF7">
            <v>67215</v>
          </cell>
          <cell r="AG7">
            <v>62635</v>
          </cell>
          <cell r="AH7">
            <v>62902</v>
          </cell>
          <cell r="AI7">
            <v>61479</v>
          </cell>
        </row>
        <row r="8"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 t="str">
            <v>–</v>
          </cell>
          <cell r="U8" t="str">
            <v>–</v>
          </cell>
          <cell r="V8" t="str">
            <v>–</v>
          </cell>
          <cell r="W8" t="str">
            <v>–</v>
          </cell>
          <cell r="X8" t="str">
            <v>–</v>
          </cell>
          <cell r="Y8" t="str">
            <v>–</v>
          </cell>
          <cell r="Z8" t="str">
            <v>–</v>
          </cell>
          <cell r="AA8" t="str">
            <v>–</v>
          </cell>
          <cell r="AB8" t="str">
            <v>–</v>
          </cell>
          <cell r="AC8" t="str">
            <v>–</v>
          </cell>
          <cell r="AD8" t="str">
            <v>–</v>
          </cell>
          <cell r="AE8" t="str">
            <v>–</v>
          </cell>
          <cell r="AF8">
            <v>568</v>
          </cell>
          <cell r="AG8">
            <v>937</v>
          </cell>
          <cell r="AH8">
            <v>813</v>
          </cell>
          <cell r="AI8">
            <v>910</v>
          </cell>
        </row>
        <row r="9"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 t="str">
            <v>–</v>
          </cell>
          <cell r="U9" t="str">
            <v>–</v>
          </cell>
          <cell r="V9" t="str">
            <v>–</v>
          </cell>
          <cell r="W9" t="str">
            <v>–</v>
          </cell>
          <cell r="X9" t="str">
            <v>–</v>
          </cell>
          <cell r="Y9" t="str">
            <v>–</v>
          </cell>
          <cell r="Z9" t="str">
            <v>–</v>
          </cell>
          <cell r="AA9" t="str">
            <v>–</v>
          </cell>
          <cell r="AB9" t="str">
            <v>–</v>
          </cell>
          <cell r="AC9" t="str">
            <v>–</v>
          </cell>
          <cell r="AD9" t="str">
            <v>–</v>
          </cell>
          <cell r="AE9" t="str">
            <v>–</v>
          </cell>
          <cell r="AF9" t="str">
            <v>–</v>
          </cell>
          <cell r="AG9" t="str">
            <v>–</v>
          </cell>
          <cell r="AH9">
            <v>31</v>
          </cell>
          <cell r="AI9">
            <v>30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"/>
      <sheetName val="elternsch_geburtsjahr_9"/>
      <sheetName val="1991-2012"/>
      <sheetName val="apr"/>
      <sheetName val="elternsch_geburtsjahr_4"/>
    </sheetNames>
    <sheetDataSet>
      <sheetData sheetId="0">
        <row r="3">
          <cell r="L3">
            <v>437.94707</v>
          </cell>
        </row>
        <row r="18">
          <cell r="L18" t="str">
            <v>…</v>
          </cell>
          <cell r="M18" t="str">
            <v>…</v>
          </cell>
          <cell r="N18">
            <v>43</v>
          </cell>
          <cell r="O18">
            <v>44</v>
          </cell>
          <cell r="P18">
            <v>44</v>
          </cell>
          <cell r="Q18">
            <v>49</v>
          </cell>
          <cell r="R18">
            <v>55</v>
          </cell>
          <cell r="S18">
            <v>55</v>
          </cell>
          <cell r="T18">
            <v>55</v>
          </cell>
          <cell r="U18">
            <v>63</v>
          </cell>
          <cell r="V18">
            <v>63</v>
          </cell>
          <cell r="W18">
            <v>63</v>
          </cell>
          <cell r="X18">
            <v>63</v>
          </cell>
          <cell r="Y18">
            <v>63</v>
          </cell>
          <cell r="Z18">
            <v>63</v>
          </cell>
          <cell r="AA18">
            <v>62</v>
          </cell>
          <cell r="AB18">
            <v>62</v>
          </cell>
          <cell r="AC18">
            <v>63</v>
          </cell>
          <cell r="AD18">
            <v>62</v>
          </cell>
          <cell r="AE18">
            <v>63</v>
          </cell>
          <cell r="AF18">
            <v>63</v>
          </cell>
          <cell r="AG18">
            <v>63</v>
          </cell>
          <cell r="AH18">
            <v>63</v>
          </cell>
          <cell r="AI18">
            <v>70</v>
          </cell>
          <cell r="AJ18">
            <v>70</v>
          </cell>
        </row>
        <row r="19">
          <cell r="L19">
            <v>143</v>
          </cell>
          <cell r="M19">
            <v>142</v>
          </cell>
          <cell r="N19">
            <v>139</v>
          </cell>
          <cell r="O19">
            <v>137</v>
          </cell>
          <cell r="P19">
            <v>131</v>
          </cell>
          <cell r="Q19">
            <v>136</v>
          </cell>
          <cell r="R19">
            <v>140</v>
          </cell>
          <cell r="S19">
            <v>139</v>
          </cell>
          <cell r="T19">
            <v>139</v>
          </cell>
          <cell r="U19">
            <v>147</v>
          </cell>
          <cell r="V19">
            <v>145</v>
          </cell>
          <cell r="W19">
            <v>146</v>
          </cell>
          <cell r="X19">
            <v>145</v>
          </cell>
          <cell r="Y19">
            <v>145</v>
          </cell>
          <cell r="Z19">
            <v>145</v>
          </cell>
          <cell r="AA19">
            <v>147</v>
          </cell>
          <cell r="AB19">
            <v>148</v>
          </cell>
          <cell r="AC19">
            <v>149</v>
          </cell>
          <cell r="AD19">
            <v>150</v>
          </cell>
          <cell r="AE19">
            <v>153</v>
          </cell>
          <cell r="AF19">
            <v>153</v>
          </cell>
          <cell r="AG19">
            <v>149</v>
          </cell>
          <cell r="AH19">
            <v>153</v>
          </cell>
          <cell r="AI19">
            <v>161</v>
          </cell>
          <cell r="AJ19">
            <v>162</v>
          </cell>
        </row>
        <row r="20">
          <cell r="L20">
            <v>95</v>
          </cell>
          <cell r="M20">
            <v>98</v>
          </cell>
          <cell r="N20">
            <v>97</v>
          </cell>
          <cell r="O20">
            <v>110</v>
          </cell>
          <cell r="P20">
            <v>112</v>
          </cell>
          <cell r="Q20">
            <v>120</v>
          </cell>
          <cell r="R20">
            <v>129</v>
          </cell>
          <cell r="S20">
            <v>130</v>
          </cell>
          <cell r="T20">
            <v>132</v>
          </cell>
          <cell r="U20">
            <v>145</v>
          </cell>
          <cell r="V20">
            <v>144</v>
          </cell>
          <cell r="W20">
            <v>145</v>
          </cell>
          <cell r="X20">
            <v>146</v>
          </cell>
          <cell r="Y20">
            <v>147</v>
          </cell>
          <cell r="Z20">
            <v>144</v>
          </cell>
          <cell r="AA20">
            <v>144</v>
          </cell>
          <cell r="AB20">
            <v>142</v>
          </cell>
          <cell r="AC20">
            <v>142</v>
          </cell>
          <cell r="AD20">
            <v>143</v>
          </cell>
          <cell r="AE20">
            <v>143</v>
          </cell>
          <cell r="AF20">
            <v>139</v>
          </cell>
          <cell r="AG20">
            <v>149</v>
          </cell>
          <cell r="AH20">
            <v>145</v>
          </cell>
          <cell r="AI20">
            <v>158</v>
          </cell>
          <cell r="AJ20">
            <v>157</v>
          </cell>
        </row>
        <row r="21">
          <cell r="L21">
            <v>80</v>
          </cell>
          <cell r="M21">
            <v>81</v>
          </cell>
          <cell r="N21">
            <v>85</v>
          </cell>
          <cell r="O21">
            <v>83</v>
          </cell>
          <cell r="P21">
            <v>73</v>
          </cell>
          <cell r="Q21">
            <v>87</v>
          </cell>
          <cell r="R21">
            <v>97</v>
          </cell>
          <cell r="S21">
            <v>102</v>
          </cell>
          <cell r="T21">
            <v>106</v>
          </cell>
          <cell r="U21">
            <v>109</v>
          </cell>
          <cell r="V21">
            <v>108</v>
          </cell>
          <cell r="W21">
            <v>108</v>
          </cell>
          <cell r="X21">
            <v>109</v>
          </cell>
          <cell r="Y21">
            <v>109</v>
          </cell>
          <cell r="Z21">
            <v>107</v>
          </cell>
          <cell r="AA21">
            <v>106</v>
          </cell>
          <cell r="AB21">
            <v>105</v>
          </cell>
          <cell r="AC21">
            <v>106</v>
          </cell>
          <cell r="AD21">
            <v>105</v>
          </cell>
          <cell r="AE21">
            <v>104</v>
          </cell>
          <cell r="AF21">
            <v>103</v>
          </cell>
          <cell r="AG21">
            <v>103</v>
          </cell>
          <cell r="AH21">
            <v>104</v>
          </cell>
          <cell r="AI21">
            <v>110</v>
          </cell>
          <cell r="AJ21">
            <v>112</v>
          </cell>
        </row>
        <row r="22">
          <cell r="L22">
            <v>97</v>
          </cell>
          <cell r="M22">
            <v>95</v>
          </cell>
          <cell r="N22">
            <v>99</v>
          </cell>
          <cell r="O22">
            <v>100</v>
          </cell>
          <cell r="P22">
            <v>98</v>
          </cell>
          <cell r="Q22">
            <v>111</v>
          </cell>
          <cell r="R22">
            <v>120</v>
          </cell>
          <cell r="S22">
            <v>121</v>
          </cell>
          <cell r="T22">
            <v>121</v>
          </cell>
          <cell r="U22">
            <v>127</v>
          </cell>
          <cell r="V22">
            <v>130</v>
          </cell>
          <cell r="W22">
            <v>132</v>
          </cell>
          <cell r="X22">
            <v>132</v>
          </cell>
          <cell r="Y22">
            <v>129</v>
          </cell>
          <cell r="Z22">
            <v>124</v>
          </cell>
          <cell r="AA22">
            <v>127</v>
          </cell>
          <cell r="AB22">
            <v>124</v>
          </cell>
          <cell r="AC22">
            <v>125</v>
          </cell>
          <cell r="AD22">
            <v>134</v>
          </cell>
          <cell r="AE22">
            <v>131</v>
          </cell>
          <cell r="AF22">
            <v>130</v>
          </cell>
          <cell r="AG22">
            <v>128</v>
          </cell>
          <cell r="AH22">
            <v>142</v>
          </cell>
          <cell r="AI22">
            <v>149</v>
          </cell>
          <cell r="AJ22">
            <v>152</v>
          </cell>
        </row>
        <row r="23">
          <cell r="Q23">
            <v>107</v>
          </cell>
          <cell r="R23">
            <v>109</v>
          </cell>
          <cell r="S23">
            <v>110</v>
          </cell>
          <cell r="T23">
            <v>112</v>
          </cell>
          <cell r="U23">
            <v>117</v>
          </cell>
          <cell r="V23">
            <v>118</v>
          </cell>
          <cell r="W23">
            <v>120</v>
          </cell>
          <cell r="X23">
            <v>121</v>
          </cell>
          <cell r="Y23">
            <v>121</v>
          </cell>
        </row>
        <row r="27">
          <cell r="Q27">
            <v>107</v>
          </cell>
          <cell r="R27">
            <v>109</v>
          </cell>
          <cell r="S27">
            <v>110</v>
          </cell>
          <cell r="T27">
            <v>112</v>
          </cell>
          <cell r="U27">
            <v>117</v>
          </cell>
          <cell r="V27">
            <v>118</v>
          </cell>
          <cell r="W27">
            <v>120</v>
          </cell>
          <cell r="X27">
            <v>121</v>
          </cell>
          <cell r="Y27">
            <v>121</v>
          </cell>
        </row>
        <row r="29">
          <cell r="L29">
            <v>115</v>
          </cell>
          <cell r="M29">
            <v>117</v>
          </cell>
          <cell r="N29">
            <v>116</v>
          </cell>
          <cell r="O29">
            <v>116</v>
          </cell>
          <cell r="P29">
            <v>105</v>
          </cell>
          <cell r="Q29">
            <v>116</v>
          </cell>
          <cell r="R29">
            <v>127</v>
          </cell>
          <cell r="S29">
            <v>129</v>
          </cell>
          <cell r="T29">
            <v>129</v>
          </cell>
          <cell r="U29">
            <v>136</v>
          </cell>
          <cell r="V29">
            <v>134</v>
          </cell>
          <cell r="W29">
            <v>133</v>
          </cell>
          <cell r="X29">
            <v>131</v>
          </cell>
          <cell r="Y29">
            <v>130</v>
          </cell>
          <cell r="Z29">
            <v>129</v>
          </cell>
          <cell r="AA29">
            <v>128</v>
          </cell>
          <cell r="AB29">
            <v>126</v>
          </cell>
          <cell r="AC29">
            <v>128</v>
          </cell>
          <cell r="AD29">
            <v>125</v>
          </cell>
          <cell r="AE29">
            <v>124</v>
          </cell>
          <cell r="AF29">
            <v>121</v>
          </cell>
          <cell r="AG29">
            <v>125</v>
          </cell>
          <cell r="AH29">
            <v>127</v>
          </cell>
          <cell r="AI29">
            <v>133</v>
          </cell>
          <cell r="AJ29">
            <v>135</v>
          </cell>
        </row>
      </sheetData>
      <sheetData sheetId="1">
        <row r="6">
          <cell r="X6">
            <v>731.43140200000005</v>
          </cell>
        </row>
        <row r="12"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X12">
            <v>121</v>
          </cell>
          <cell r="Y12">
            <v>123</v>
          </cell>
          <cell r="Z12">
            <v>124</v>
          </cell>
          <cell r="AA12">
            <v>125</v>
          </cell>
          <cell r="AB12">
            <v>125</v>
          </cell>
          <cell r="AC12">
            <v>126</v>
          </cell>
          <cell r="AD12">
            <v>127</v>
          </cell>
          <cell r="AE12">
            <v>131</v>
          </cell>
          <cell r="AF12">
            <v>131</v>
          </cell>
          <cell r="AG12">
            <v>133</v>
          </cell>
          <cell r="AH12">
            <v>139</v>
          </cell>
          <cell r="AI12">
            <v>143</v>
          </cell>
        </row>
        <row r="13">
          <cell r="K13" t="str">
            <v>–</v>
          </cell>
          <cell r="L13" t="str">
            <v>–</v>
          </cell>
          <cell r="M13" t="str">
            <v>–</v>
          </cell>
          <cell r="N13" t="str">
            <v>–</v>
          </cell>
          <cell r="O13" t="str">
            <v>–</v>
          </cell>
          <cell r="P13" t="str">
            <v>–</v>
          </cell>
          <cell r="Q13" t="str">
            <v>–</v>
          </cell>
          <cell r="R13" t="str">
            <v>–</v>
          </cell>
          <cell r="S13" t="str">
            <v>–</v>
          </cell>
          <cell r="T13" t="str">
            <v>–</v>
          </cell>
          <cell r="U13" t="str">
            <v>–</v>
          </cell>
          <cell r="V13" t="str">
            <v>–</v>
          </cell>
          <cell r="W13" t="str">
            <v>–</v>
          </cell>
          <cell r="X13" t="str">
            <v>–</v>
          </cell>
          <cell r="Y13" t="str">
            <v>–</v>
          </cell>
          <cell r="Z13" t="str">
            <v>–</v>
          </cell>
          <cell r="AA13" t="str">
            <v>–</v>
          </cell>
          <cell r="AB13" t="str">
            <v>–</v>
          </cell>
          <cell r="AC13" t="str">
            <v>–</v>
          </cell>
          <cell r="AD13" t="str">
            <v>–</v>
          </cell>
          <cell r="AE13" t="str">
            <v>–</v>
          </cell>
          <cell r="AF13">
            <v>169</v>
          </cell>
          <cell r="AG13">
            <v>170</v>
          </cell>
          <cell r="AH13">
            <v>180</v>
          </cell>
          <cell r="AI13">
            <v>182</v>
          </cell>
        </row>
        <row r="14"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 t="str">
            <v>–</v>
          </cell>
          <cell r="AD14" t="str">
            <v>–</v>
          </cell>
          <cell r="AE14" t="str">
            <v>–</v>
          </cell>
          <cell r="AF14">
            <v>142</v>
          </cell>
          <cell r="AG14">
            <v>142</v>
          </cell>
          <cell r="AH14">
            <v>148</v>
          </cell>
          <cell r="AI14">
            <v>151</v>
          </cell>
        </row>
        <row r="15"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>
            <v>176</v>
          </cell>
          <cell r="AI15">
            <v>196</v>
          </cell>
        </row>
      </sheetData>
      <sheetData sheetId="2">
        <row r="11">
          <cell r="L11" t="str">
            <v>–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2E3B-8896-4A5D-8805-AD548668D3FD}">
  <sheetPr>
    <pageSetUpPr fitToPage="1"/>
  </sheetPr>
  <dimension ref="A1:AA77"/>
  <sheetViews>
    <sheetView tabSelected="1" zoomScale="130" zoomScaleNormal="130" workbookViewId="0"/>
  </sheetViews>
  <sheetFormatPr baseColWidth="10" defaultColWidth="12" defaultRowHeight="12" outlineLevelCol="1" x14ac:dyDescent="0.2"/>
  <cols>
    <col min="1" max="2" width="46.83203125" style="5" customWidth="1"/>
    <col min="3" max="3" width="12.6640625" style="5" customWidth="1"/>
    <col min="4" max="12" width="12.6640625" style="5" hidden="1" customWidth="1" outlineLevel="1"/>
    <col min="13" max="13" width="12.6640625" style="5" customWidth="1" collapsed="1"/>
    <col min="14" max="17" width="12.6640625" style="5" hidden="1" customWidth="1" outlineLevel="1"/>
    <col min="18" max="18" width="12.6640625" style="5" hidden="1" customWidth="1" outlineLevel="1" collapsed="1"/>
    <col min="19" max="22" width="12.6640625" style="5" hidden="1" customWidth="1" outlineLevel="1"/>
    <col min="23" max="23" width="12.6640625" style="5" customWidth="1" collapsed="1"/>
    <col min="24" max="24" width="12.6640625" style="5" hidden="1" customWidth="1" outlineLevel="1"/>
    <col min="25" max="26" width="12.6640625" style="5" customWidth="1" collapsed="1"/>
    <col min="27" max="27" width="12.6640625" style="5" customWidth="1"/>
    <col min="28" max="16384" width="12" style="5"/>
  </cols>
  <sheetData>
    <row r="1" spans="1:2" ht="36" x14ac:dyDescent="0.25">
      <c r="A1" s="4" t="s">
        <v>31</v>
      </c>
      <c r="B1" s="4" t="s">
        <v>32</v>
      </c>
    </row>
    <row r="2" spans="1:2" ht="18" x14ac:dyDescent="0.25">
      <c r="A2" s="4"/>
      <c r="B2" s="4"/>
    </row>
    <row r="3" spans="1:2" ht="18" x14ac:dyDescent="0.25">
      <c r="A3" s="4"/>
      <c r="B3" s="4"/>
    </row>
    <row r="4" spans="1:2" ht="18" x14ac:dyDescent="0.25">
      <c r="A4" s="4"/>
      <c r="B4" s="4"/>
    </row>
    <row r="5" spans="1:2" ht="18" x14ac:dyDescent="0.25">
      <c r="A5" s="4"/>
      <c r="B5" s="4"/>
    </row>
    <row r="6" spans="1:2" ht="18" x14ac:dyDescent="0.25">
      <c r="A6" s="4"/>
      <c r="B6" s="4"/>
    </row>
    <row r="7" spans="1:2" ht="18" x14ac:dyDescent="0.25">
      <c r="A7" s="4"/>
      <c r="B7" s="4"/>
    </row>
    <row r="8" spans="1:2" ht="18" x14ac:dyDescent="0.25">
      <c r="A8" s="4"/>
      <c r="B8" s="4"/>
    </row>
    <row r="21" spans="1:2" ht="54" x14ac:dyDescent="0.25">
      <c r="A21" s="4" t="s">
        <v>56</v>
      </c>
      <c r="B21" s="4" t="s">
        <v>48</v>
      </c>
    </row>
    <row r="22" spans="1:2" x14ac:dyDescent="0.2">
      <c r="A22" s="5" t="str">
        <f>'[7]1'!A$46</f>
        <v>En francs</v>
      </c>
      <c r="B22" s="5" t="str">
        <f>'[7]1'!B$46</f>
        <v>In Franken</v>
      </c>
    </row>
    <row r="50" spans="1:27" ht="36" x14ac:dyDescent="0.25">
      <c r="A50" s="4" t="s">
        <v>31</v>
      </c>
      <c r="B50" s="4" t="s">
        <v>32</v>
      </c>
    </row>
    <row r="51" spans="1:27" ht="12.75" x14ac:dyDescent="0.2">
      <c r="C51" s="2">
        <v>2000</v>
      </c>
      <c r="D51" s="2">
        <v>2001</v>
      </c>
      <c r="E51" s="2">
        <v>2002</v>
      </c>
      <c r="F51" s="2">
        <v>2003</v>
      </c>
      <c r="G51" s="2">
        <v>2004</v>
      </c>
      <c r="H51" s="2">
        <v>2005</v>
      </c>
      <c r="I51" s="2">
        <v>2006</v>
      </c>
      <c r="J51" s="2">
        <v>2007</v>
      </c>
      <c r="K51" s="2">
        <v>2008</v>
      </c>
      <c r="L51" s="2">
        <v>2009</v>
      </c>
      <c r="M51" s="2">
        <v>2010</v>
      </c>
      <c r="N51" s="2">
        <v>2011</v>
      </c>
      <c r="O51" s="2">
        <v>2012</v>
      </c>
      <c r="P51" s="2">
        <v>2013</v>
      </c>
      <c r="Q51" s="2">
        <v>2014</v>
      </c>
      <c r="R51" s="2">
        <v>2015</v>
      </c>
      <c r="S51" s="2">
        <v>2016</v>
      </c>
      <c r="T51" s="2">
        <v>2017</v>
      </c>
      <c r="U51" s="2">
        <v>2018</v>
      </c>
      <c r="V51" s="2">
        <v>2019</v>
      </c>
      <c r="W51" s="2">
        <v>2020</v>
      </c>
      <c r="X51" s="2">
        <v>2021</v>
      </c>
      <c r="Y51" s="2">
        <v>2022</v>
      </c>
      <c r="Z51" s="2">
        <v>2023</v>
      </c>
      <c r="AA51" s="2">
        <v>2024</v>
      </c>
    </row>
    <row r="52" spans="1:27" ht="12.75" x14ac:dyDescent="0.2">
      <c r="A52" s="3" t="s">
        <v>6</v>
      </c>
      <c r="B52" s="3" t="s">
        <v>47</v>
      </c>
    </row>
    <row r="53" spans="1:27" ht="12.75" x14ac:dyDescent="0.2">
      <c r="A53" s="17" t="s">
        <v>29</v>
      </c>
      <c r="B53" s="17" t="s">
        <v>24</v>
      </c>
      <c r="C53" s="7">
        <f>[8]sept!M21</f>
        <v>201212</v>
      </c>
      <c r="D53" s="8">
        <f>[8]sept!N21</f>
        <v>211098</v>
      </c>
      <c r="E53" s="8">
        <f>[8]sept!O21</f>
        <v>203675</v>
      </c>
      <c r="F53" s="8">
        <f>[8]sept!P21</f>
        <v>209133</v>
      </c>
      <c r="G53" s="8">
        <f>[8]sept!Q21</f>
        <v>143191</v>
      </c>
      <c r="H53" s="8">
        <f>[8]sept!R21</f>
        <v>162638</v>
      </c>
      <c r="I53" s="8">
        <f>[8]sept!S21</f>
        <v>169445</v>
      </c>
      <c r="J53" s="8">
        <f>[8]sept!T21</f>
        <v>174983</v>
      </c>
      <c r="K53" s="8">
        <f>[8]sept!U21</f>
        <v>173810</v>
      </c>
      <c r="L53" s="8">
        <f>[8]sept!V21</f>
        <v>170456</v>
      </c>
      <c r="M53" s="8">
        <f>[8]sept!W21</f>
        <v>160278</v>
      </c>
      <c r="N53" s="8">
        <f>[8]sept!X21</f>
        <v>147011</v>
      </c>
      <c r="O53" s="8">
        <f>[8]sept!Y21</f>
        <v>142297</v>
      </c>
      <c r="P53" s="8">
        <f>[8]sept!Z21</f>
        <v>134676</v>
      </c>
      <c r="Q53" s="8">
        <f>[8]sept!AA21</f>
        <v>129766</v>
      </c>
      <c r="R53" s="8">
        <f>[8]sept!AB21</f>
        <v>124847</v>
      </c>
      <c r="S53" s="8">
        <f>[8]sept!AC21</f>
        <v>124377</v>
      </c>
      <c r="T53" s="8">
        <f>[8]sept!AD21</f>
        <v>115319</v>
      </c>
      <c r="U53" s="8">
        <f>[8]sept!AE21</f>
        <v>104894</v>
      </c>
      <c r="V53" s="8">
        <f>[8]sept!AF21</f>
        <v>101521</v>
      </c>
      <c r="W53" s="8">
        <f>[8]sept!AG21</f>
        <v>75470</v>
      </c>
      <c r="X53" s="8">
        <f>[8]sept!AH21</f>
        <v>99016</v>
      </c>
      <c r="Y53" s="8">
        <f>[8]sept!AI21</f>
        <v>99368</v>
      </c>
      <c r="Z53" s="8">
        <f>[8]sept!AJ21</f>
        <v>99485</v>
      </c>
      <c r="AA53" s="9">
        <f>[8]sept!AK21</f>
        <v>102116</v>
      </c>
    </row>
    <row r="54" spans="1:27" ht="12.75" x14ac:dyDescent="0.2">
      <c r="A54" s="1" t="s">
        <v>10</v>
      </c>
      <c r="B54" s="1" t="s">
        <v>2</v>
      </c>
      <c r="C54" s="10">
        <f>[8]sept!M6</f>
        <v>114308</v>
      </c>
      <c r="D54" s="11">
        <f>[8]sept!N6</f>
        <v>98559</v>
      </c>
      <c r="E54" s="11">
        <f>[8]sept!O6</f>
        <v>91179</v>
      </c>
      <c r="F54" s="11">
        <f>[8]sept!P6</f>
        <v>77509</v>
      </c>
      <c r="G54" s="11">
        <f>[8]sept!Q6</f>
        <v>59766</v>
      </c>
      <c r="H54" s="11">
        <f>[8]sept!R6</f>
        <v>58971</v>
      </c>
      <c r="I54" s="11">
        <f>[8]sept!S6</f>
        <v>56284</v>
      </c>
      <c r="J54" s="11">
        <f>[8]sept!T6</f>
        <v>56792</v>
      </c>
      <c r="K54" s="11">
        <f>[8]sept!U6</f>
        <v>56718</v>
      </c>
      <c r="L54" s="11">
        <f>[8]sept!V6</f>
        <v>57110</v>
      </c>
      <c r="M54" s="11">
        <f>[8]sept!W6</f>
        <v>58288</v>
      </c>
      <c r="N54" s="11">
        <f>[8]sept!X6</f>
        <v>58162</v>
      </c>
      <c r="O54" s="11">
        <f>[8]sept!Y6</f>
        <v>58404</v>
      </c>
      <c r="P54" s="11">
        <f>[8]sept!Z6</f>
        <v>57400</v>
      </c>
      <c r="Q54" s="11">
        <f>[8]sept!AA6</f>
        <v>57520</v>
      </c>
      <c r="R54" s="11">
        <f>[8]sept!AB6</f>
        <v>57850</v>
      </c>
      <c r="S54" s="11">
        <f>[8]sept!AC6</f>
        <v>57274</v>
      </c>
      <c r="T54" s="11">
        <f>[8]sept!AD6</f>
        <v>56810</v>
      </c>
      <c r="U54" s="11">
        <f>[8]sept!AE6</f>
        <v>56273</v>
      </c>
      <c r="V54" s="11">
        <f>[8]sept!AF6</f>
        <v>56072</v>
      </c>
      <c r="W54" s="11">
        <f>[8]sept!AG6</f>
        <v>43533</v>
      </c>
      <c r="X54" s="11">
        <f>[8]sept!AH6</f>
        <v>42667</v>
      </c>
      <c r="Y54" s="11">
        <f>[8]sept!AI6</f>
        <v>44626</v>
      </c>
      <c r="Z54" s="11">
        <f>[8]sept!AJ6</f>
        <v>43717</v>
      </c>
      <c r="AA54" s="12">
        <f>[8]sept!AK6</f>
        <v>43274</v>
      </c>
    </row>
    <row r="55" spans="1:27" ht="12.75" x14ac:dyDescent="0.2">
      <c r="A55" s="1" t="s">
        <v>5</v>
      </c>
      <c r="B55" s="1" t="s">
        <v>1</v>
      </c>
      <c r="C55" s="10">
        <f>[8]sept!M10</f>
        <v>2555</v>
      </c>
      <c r="D55" s="11">
        <f>[8]sept!N10</f>
        <v>3022</v>
      </c>
      <c r="E55" s="11">
        <f>[8]sept!O10</f>
        <v>3905</v>
      </c>
      <c r="F55" s="11">
        <f>[8]sept!P10</f>
        <v>4487</v>
      </c>
      <c r="G55" s="11">
        <f>[8]sept!Q10</f>
        <v>4227</v>
      </c>
      <c r="H55" s="11">
        <f>[8]sept!R10</f>
        <v>4372</v>
      </c>
      <c r="I55" s="11">
        <f>[8]sept!S10</f>
        <v>4616</v>
      </c>
      <c r="J55" s="11">
        <f>[8]sept!T10</f>
        <v>4815</v>
      </c>
      <c r="K55" s="11">
        <f>[8]sept!U10</f>
        <v>5445</v>
      </c>
      <c r="L55" s="11">
        <f>[8]sept!V10</f>
        <v>9245</v>
      </c>
      <c r="M55" s="11">
        <f>[8]sept!W10</f>
        <v>13458</v>
      </c>
      <c r="N55" s="11">
        <f>[8]sept!X10</f>
        <v>15401</v>
      </c>
      <c r="O55" s="11">
        <f>[8]sept!Y10</f>
        <v>16042</v>
      </c>
      <c r="P55" s="11">
        <f>[8]sept!Z10</f>
        <v>17035</v>
      </c>
      <c r="Q55" s="11">
        <f>[8]sept!AA10</f>
        <v>18405</v>
      </c>
      <c r="R55" s="11">
        <f>[8]sept!AB10</f>
        <v>19410</v>
      </c>
      <c r="S55" s="11">
        <f>[8]sept!AC10</f>
        <v>20135</v>
      </c>
      <c r="T55" s="11">
        <f>[8]sept!AD10</f>
        <v>19429</v>
      </c>
      <c r="U55" s="11">
        <f>[8]sept!AE10</f>
        <v>19197</v>
      </c>
      <c r="V55" s="11">
        <f>[8]sept!AF10</f>
        <v>18513</v>
      </c>
      <c r="W55" s="11">
        <f>[8]sept!AG10</f>
        <v>18770</v>
      </c>
      <c r="X55" s="11">
        <f>[8]sept!AH10</f>
        <v>19141</v>
      </c>
      <c r="Y55" s="11">
        <f>[8]sept!AI10</f>
        <v>20004</v>
      </c>
      <c r="Z55" s="11">
        <f>[8]sept!AJ10</f>
        <v>21296</v>
      </c>
      <c r="AA55" s="12">
        <f>[8]sept!AK10</f>
        <v>22328</v>
      </c>
    </row>
    <row r="56" spans="1:27" ht="12.75" x14ac:dyDescent="0.2">
      <c r="A56" s="1" t="s">
        <v>28</v>
      </c>
      <c r="B56" s="1" t="s">
        <v>25</v>
      </c>
      <c r="C56" s="10" t="str">
        <f>IF([8]sept!M$14="–","–",D56/(1+([8]sept!N$14-[8]sept!M$14)/ABS([8]sept!M$14)))</f>
        <v>–</v>
      </c>
      <c r="D56" s="11" t="str">
        <f>IF([8]sept!N$14="–","–",E56/(1+([8]sept!O$14-[8]sept!N$14)/ABS([8]sept!N$14)))</f>
        <v>–</v>
      </c>
      <c r="E56" s="11" t="str">
        <f>IF([8]sept!O$14="–","–",F56/(1+([8]sept!P$14-[8]sept!O$14)/ABS([8]sept!O$14)))</f>
        <v>–</v>
      </c>
      <c r="F56" s="11" t="str">
        <f>IF([8]sept!P$14="–","–",G56/(1+([8]sept!Q$14-[8]sept!P$14)/ABS([8]sept!P$14)))</f>
        <v>–</v>
      </c>
      <c r="G56" s="11" t="str">
        <f>IF([8]sept!Q$14="–","–",H56/(1+([8]sept!R$14-[8]sept!Q$14)/ABS([8]sept!Q$14)))</f>
        <v>–</v>
      </c>
      <c r="H56" s="11">
        <f>IF([8]sept!R$14="–","–",I56/(1+([8]sept!S$14-[8]sept!R$14)/ABS([8]sept!R$14)))</f>
        <v>27123.027551376268</v>
      </c>
      <c r="I56" s="11">
        <f>IF([8]sept!S$14="–","–",J56/(1+([8]sept!T$14-[8]sept!S$14)/ABS([8]sept!S$14)))</f>
        <v>48298.402743512561</v>
      </c>
      <c r="J56" s="11">
        <f>IF([8]sept!T$14="–","–",K56/(1+([8]sept!U$14-[8]sept!T$14)/ABS([8]sept!T$14)))</f>
        <v>50032.800423668588</v>
      </c>
      <c r="K56" s="11">
        <f>IF([8]sept!U$14="–","–",L56/(1+([8]sept!V$14-[8]sept!U$14)/ABS([8]sept!U$14)))</f>
        <v>53514.431289476728</v>
      </c>
      <c r="L56" s="11">
        <f>IF([8]sept!V$14="–","–",M56/(1+([8]sept!W$14-[8]sept!V$14)/ABS([8]sept!V$14)))</f>
        <v>56593.348170345766</v>
      </c>
      <c r="M56" s="11">
        <f>IF([8]sept!W$14="–","–",N56/(1+([8]sept!X$14-[8]sept!W$14)/ABS([8]sept!W$14)))</f>
        <v>59356.992947467661</v>
      </c>
      <c r="N56" s="11">
        <f>IF([8]sept!X$14="–","–",O56/(1+([8]sept!Y$14-[8]sept!X$14)/ABS([8]sept!X$14)))</f>
        <v>60183.278613776965</v>
      </c>
      <c r="O56" s="11">
        <f>IF([8]sept!Y$14="–","–",P56/(1+([8]sept!Z$14-[8]sept!Y$14)/ABS([8]sept!Y$14)))</f>
        <v>60796.976220307668</v>
      </c>
      <c r="P56" s="11">
        <f>[8]elternsch_geburtsjahr_9!X6</f>
        <v>62107</v>
      </c>
      <c r="Q56" s="11">
        <f>[8]elternsch_geburtsjahr_9!Y6</f>
        <v>64651</v>
      </c>
      <c r="R56" s="11">
        <f>[8]elternsch_geburtsjahr_9!Z6</f>
        <v>66340</v>
      </c>
      <c r="S56" s="11">
        <f>[8]elternsch_geburtsjahr_9!AA6</f>
        <v>67468</v>
      </c>
      <c r="T56" s="11">
        <f>[8]elternsch_geburtsjahr_9!AB6</f>
        <v>67547</v>
      </c>
      <c r="U56" s="11">
        <f>[8]elternsch_geburtsjahr_9!AC6</f>
        <v>68520</v>
      </c>
      <c r="V56" s="11">
        <f>[8]elternsch_geburtsjahr_9!AD6</f>
        <v>68551</v>
      </c>
      <c r="W56" s="11">
        <f>[8]elternsch_geburtsjahr_9!AE6</f>
        <v>69400</v>
      </c>
      <c r="X56" s="11">
        <f>[8]elternsch_geburtsjahr_9!AF6</f>
        <v>73794</v>
      </c>
      <c r="Y56" s="11">
        <f>[8]elternsch_geburtsjahr_9!AG6</f>
        <v>67640</v>
      </c>
      <c r="Z56" s="11">
        <f>[8]elternsch_geburtsjahr_9!AH6</f>
        <v>65592</v>
      </c>
      <c r="AA56" s="12">
        <f>[8]elternsch_geburtsjahr_9!AI6</f>
        <v>64055</v>
      </c>
    </row>
    <row r="57" spans="1:27" ht="13.5" thickBot="1" x14ac:dyDescent="0.25">
      <c r="A57" s="16" t="s">
        <v>51</v>
      </c>
      <c r="B57" s="16" t="s">
        <v>49</v>
      </c>
      <c r="C57" s="13" t="str">
        <f>IF([8]elternsch_geburtsjahr_9!K7="–","–",[8]elternsch_geburtsjahr_9!K7)</f>
        <v>–</v>
      </c>
      <c r="D57" s="14" t="str">
        <f>IF([8]elternsch_geburtsjahr_9!L7="–","–",[8]elternsch_geburtsjahr_9!L7)</f>
        <v>–</v>
      </c>
      <c r="E57" s="14" t="str">
        <f>IF([8]elternsch_geburtsjahr_9!M7="–","–",[8]elternsch_geburtsjahr_9!M7)</f>
        <v>–</v>
      </c>
      <c r="F57" s="14" t="str">
        <f>IF([8]elternsch_geburtsjahr_9!N7="–","–",[8]elternsch_geburtsjahr_9!N7)</f>
        <v>–</v>
      </c>
      <c r="G57" s="14" t="str">
        <f>IF([8]elternsch_geburtsjahr_9!O7="–","–",[8]elternsch_geburtsjahr_9!O7)</f>
        <v>–</v>
      </c>
      <c r="H57" s="14" t="str">
        <f>IF([8]elternsch_geburtsjahr_9!P7="–","–",[8]elternsch_geburtsjahr_9!P7)</f>
        <v>–</v>
      </c>
      <c r="I57" s="14" t="str">
        <f>IF([8]elternsch_geburtsjahr_9!Q7="–","–",[8]elternsch_geburtsjahr_9!Q7)</f>
        <v>–</v>
      </c>
      <c r="J57" s="14" t="str">
        <f>IF([8]elternsch_geburtsjahr_9!R7="–","–",[8]elternsch_geburtsjahr_9!R7)</f>
        <v>–</v>
      </c>
      <c r="K57" s="14" t="str">
        <f>IF([8]elternsch_geburtsjahr_9!S7="–","–",[8]elternsch_geburtsjahr_9!S7)</f>
        <v>–</v>
      </c>
      <c r="L57" s="14" t="str">
        <f>IF([8]elternsch_geburtsjahr_9!T7="–","–",[8]elternsch_geburtsjahr_9!T7)</f>
        <v>–</v>
      </c>
      <c r="M57" s="14" t="str">
        <f>IF([8]elternsch_geburtsjahr_9!U7="–","–",[8]elternsch_geburtsjahr_9!U7)</f>
        <v>–</v>
      </c>
      <c r="N57" s="14" t="str">
        <f>IF([8]elternsch_geburtsjahr_9!V7="–","–",[8]elternsch_geburtsjahr_9!V7)</f>
        <v>–</v>
      </c>
      <c r="O57" s="14" t="str">
        <f>IF([8]elternsch_geburtsjahr_9!W7="–","–",[8]elternsch_geburtsjahr_9!W7)</f>
        <v>–</v>
      </c>
      <c r="P57" s="14" t="str">
        <f>IF([8]elternsch_geburtsjahr_9!X7="–","–",[8]elternsch_geburtsjahr_9!X7)</f>
        <v>–</v>
      </c>
      <c r="Q57" s="14" t="str">
        <f>IF([8]elternsch_geburtsjahr_9!Y7="–","–",[8]elternsch_geburtsjahr_9!Y7)</f>
        <v>–</v>
      </c>
      <c r="R57" s="14" t="str">
        <f>IF([8]elternsch_geburtsjahr_9!Z7="–","–",[8]elternsch_geburtsjahr_9!Z7)</f>
        <v>–</v>
      </c>
      <c r="S57" s="14" t="str">
        <f>IF([8]elternsch_geburtsjahr_9!AA7="–","–",[8]elternsch_geburtsjahr_9!AA7)</f>
        <v>–</v>
      </c>
      <c r="T57" s="14" t="str">
        <f>IF([8]elternsch_geburtsjahr_9!AB7="–","–",[8]elternsch_geburtsjahr_9!AB7)</f>
        <v>–</v>
      </c>
      <c r="U57" s="14" t="str">
        <f>IF([8]elternsch_geburtsjahr_9!AC7="–","–",[8]elternsch_geburtsjahr_9!AC7)</f>
        <v>–</v>
      </c>
      <c r="V57" s="14" t="str">
        <f>IF([8]elternsch_geburtsjahr_9!AD7="–","–",[8]elternsch_geburtsjahr_9!AD7)</f>
        <v>–</v>
      </c>
      <c r="W57" s="14" t="str">
        <f>IF([8]elternsch_geburtsjahr_9!AE7="–","–",[8]elternsch_geburtsjahr_9!AE7)</f>
        <v>–</v>
      </c>
      <c r="X57" s="14">
        <f>IF([8]elternsch_geburtsjahr_9!AF7="–","–",[8]elternsch_geburtsjahr_9!AF7)</f>
        <v>67215</v>
      </c>
      <c r="Y57" s="14">
        <f>IF([8]elternsch_geburtsjahr_9!AG7="–","–",[8]elternsch_geburtsjahr_9!AG7)</f>
        <v>62635</v>
      </c>
      <c r="Z57" s="14">
        <f>IF([8]elternsch_geburtsjahr_9!AH7="–","–",[8]elternsch_geburtsjahr_9!AH7)</f>
        <v>62902</v>
      </c>
      <c r="AA57" s="15">
        <f>IF([8]elternsch_geburtsjahr_9!AI7="–","–",[8]elternsch_geburtsjahr_9!AI7)</f>
        <v>61479</v>
      </c>
    </row>
    <row r="60" spans="1:27" customFormat="1" ht="36" x14ac:dyDescent="0.25">
      <c r="A60" s="4" t="s">
        <v>37</v>
      </c>
      <c r="B60" s="4" t="s">
        <v>36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27" customFormat="1" ht="12.75" x14ac:dyDescent="0.2">
      <c r="A61" s="21" t="s">
        <v>33</v>
      </c>
      <c r="B61" s="21" t="s">
        <v>34</v>
      </c>
      <c r="C61" s="2">
        <v>2000</v>
      </c>
      <c r="D61" s="2">
        <v>2001</v>
      </c>
      <c r="E61" s="2">
        <v>2002</v>
      </c>
      <c r="F61" s="2">
        <v>2003</v>
      </c>
      <c r="G61" s="2">
        <v>2004</v>
      </c>
      <c r="H61" s="2">
        <v>2005</v>
      </c>
      <c r="I61" s="2">
        <v>2006</v>
      </c>
      <c r="J61" s="2">
        <v>2007</v>
      </c>
      <c r="K61" s="2">
        <v>2008</v>
      </c>
      <c r="L61" s="2">
        <v>2009</v>
      </c>
      <c r="M61" s="2">
        <v>2010</v>
      </c>
      <c r="N61" s="2">
        <v>2011</v>
      </c>
      <c r="O61" s="2">
        <v>2012</v>
      </c>
      <c r="P61" s="2">
        <v>2013</v>
      </c>
      <c r="Q61" s="2">
        <v>2014</v>
      </c>
      <c r="R61" s="2">
        <v>2015</v>
      </c>
      <c r="S61" s="2">
        <v>2016</v>
      </c>
      <c r="T61" s="2">
        <v>2017</v>
      </c>
      <c r="U61" s="2">
        <v>2018</v>
      </c>
      <c r="V61" s="2">
        <v>2019</v>
      </c>
      <c r="W61" s="2">
        <v>2020</v>
      </c>
      <c r="X61" s="2">
        <v>2021</v>
      </c>
      <c r="Y61" s="2">
        <v>2022</v>
      </c>
      <c r="Z61" s="2">
        <v>2023</v>
      </c>
      <c r="AA61" s="2">
        <v>2024</v>
      </c>
    </row>
    <row r="62" spans="1:27" customFormat="1" ht="12.75" x14ac:dyDescent="0.2">
      <c r="A62" s="3" t="s">
        <v>12</v>
      </c>
      <c r="B62" s="3" t="s">
        <v>4</v>
      </c>
      <c r="C62" s="22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4"/>
    </row>
    <row r="63" spans="1:27" customFormat="1" ht="14.25" x14ac:dyDescent="0.2">
      <c r="A63" s="1" t="s">
        <v>17</v>
      </c>
      <c r="B63" s="1" t="s">
        <v>16</v>
      </c>
      <c r="C63" s="25">
        <f>IF([9]sept!L29="–"," ",[9]sept!L29)</f>
        <v>115</v>
      </c>
      <c r="D63" s="26">
        <f>IF([9]sept!M29="–"," ",[9]sept!M29)</f>
        <v>117</v>
      </c>
      <c r="E63" s="26">
        <f>IF([9]sept!N29="–"," ",[9]sept!N29)</f>
        <v>116</v>
      </c>
      <c r="F63" s="26">
        <f>IF([9]sept!O29="–"," ",[9]sept!O29)</f>
        <v>116</v>
      </c>
      <c r="G63" s="26">
        <f>IF([9]sept!P29="–"," ",[9]sept!P29)</f>
        <v>105</v>
      </c>
      <c r="H63" s="26">
        <f>IF([9]sept!Q29="–"," ",[9]sept!Q29)</f>
        <v>116</v>
      </c>
      <c r="I63" s="26">
        <f>IF([9]sept!R29="–"," ",[9]sept!R29)</f>
        <v>127</v>
      </c>
      <c r="J63" s="26">
        <f>IF([9]sept!S29="–"," ",[9]sept!S29)</f>
        <v>129</v>
      </c>
      <c r="K63" s="26">
        <f>IF([9]sept!T29="–"," ",[9]sept!T29)</f>
        <v>129</v>
      </c>
      <c r="L63" s="26">
        <f>IF([9]sept!U29="–"," ",[9]sept!U29)</f>
        <v>136</v>
      </c>
      <c r="M63" s="26">
        <f>IF([9]sept!V29="–"," ",[9]sept!V29)</f>
        <v>134</v>
      </c>
      <c r="N63" s="26">
        <f>IF([9]sept!W29="–"," ",[9]sept!W29)</f>
        <v>133</v>
      </c>
      <c r="O63" s="26">
        <f>IF([9]sept!X29="–"," ",[9]sept!X29)</f>
        <v>131</v>
      </c>
      <c r="P63" s="26">
        <f>IF([9]sept!Y29="–"," ",[9]sept!Y29)</f>
        <v>130</v>
      </c>
      <c r="Q63" s="26">
        <f>IF([9]sept!Z29="–"," ",[9]sept!Z29)</f>
        <v>129</v>
      </c>
      <c r="R63" s="26">
        <f>IF([9]sept!AA29="–"," ",[9]sept!AA29)</f>
        <v>128</v>
      </c>
      <c r="S63" s="26">
        <f>IF([9]sept!AB29="–"," ",[9]sept!AB29)</f>
        <v>126</v>
      </c>
      <c r="T63" s="26">
        <f>IF([9]sept!AC29="–"," ",[9]sept!AC29)</f>
        <v>128</v>
      </c>
      <c r="U63" s="26">
        <f>IF([9]sept!AD29="–"," ",[9]sept!AD29)</f>
        <v>125</v>
      </c>
      <c r="V63" s="26">
        <f>IF([9]sept!AE29="–"," ",[9]sept!AE29)</f>
        <v>124</v>
      </c>
      <c r="W63" s="26">
        <f>IF([9]sept!AF29="–"," ",[9]sept!AF29)</f>
        <v>121</v>
      </c>
      <c r="X63" s="26">
        <f>IF([9]sept!AG29="–"," ",[9]sept!AG29)</f>
        <v>125</v>
      </c>
      <c r="Y63" s="26">
        <f>IF([9]sept!AH29="–"," ",[9]sept!AH29)</f>
        <v>127</v>
      </c>
      <c r="Z63" s="26">
        <f>IF([9]sept!AI29="–"," ",[9]sept!AI29)</f>
        <v>133</v>
      </c>
      <c r="AA63" s="27">
        <f>IF([9]sept!AJ29="–"," ",[9]sept!AJ29)</f>
        <v>135</v>
      </c>
    </row>
    <row r="64" spans="1:27" customFormat="1" ht="14.25" x14ac:dyDescent="0.2">
      <c r="A64" s="1" t="s">
        <v>15</v>
      </c>
      <c r="B64" s="1" t="s">
        <v>14</v>
      </c>
      <c r="C64" s="25" t="str">
        <f>IF([9]sept!L18="–"," ",[9]sept!L18)</f>
        <v>…</v>
      </c>
      <c r="D64" s="26" t="str">
        <f>IF([9]sept!M18="–"," ",[9]sept!M18)</f>
        <v>…</v>
      </c>
      <c r="E64" s="26">
        <f>IF([9]sept!N18="–"," ",[9]sept!N18)</f>
        <v>43</v>
      </c>
      <c r="F64" s="26">
        <f>IF([9]sept!O18="–"," ",[9]sept!O18)</f>
        <v>44</v>
      </c>
      <c r="G64" s="26">
        <f>IF([9]sept!P18="–"," ",[9]sept!P18)</f>
        <v>44</v>
      </c>
      <c r="H64" s="26">
        <f>IF([9]sept!Q18="–"," ",[9]sept!Q18)</f>
        <v>49</v>
      </c>
      <c r="I64" s="26">
        <f>IF([9]sept!R18="–"," ",[9]sept!R18)</f>
        <v>55</v>
      </c>
      <c r="J64" s="26">
        <f>IF([9]sept!S18="–"," ",[9]sept!S18)</f>
        <v>55</v>
      </c>
      <c r="K64" s="26">
        <f>IF([9]sept!T18="–"," ",[9]sept!T18)</f>
        <v>55</v>
      </c>
      <c r="L64" s="26">
        <f>IF([9]sept!U18="–"," ",[9]sept!U18)</f>
        <v>63</v>
      </c>
      <c r="M64" s="26">
        <f>IF([9]sept!V18="–"," ",[9]sept!V18)</f>
        <v>63</v>
      </c>
      <c r="N64" s="26">
        <f>IF([9]sept!W18="–"," ",[9]sept!W18)</f>
        <v>63</v>
      </c>
      <c r="O64" s="26">
        <f>IF([9]sept!X18="–"," ",[9]sept!X18)</f>
        <v>63</v>
      </c>
      <c r="P64" s="26">
        <f>IF([9]sept!Y18="–"," ",[9]sept!Y18)</f>
        <v>63</v>
      </c>
      <c r="Q64" s="26">
        <f>IF([9]sept!Z18="–"," ",[9]sept!Z18)</f>
        <v>63</v>
      </c>
      <c r="R64" s="26">
        <f>IF([9]sept!AA18="–"," ",[9]sept!AA18)</f>
        <v>62</v>
      </c>
      <c r="S64" s="26">
        <f>IF([9]sept!AB18="–"," ",[9]sept!AB18)</f>
        <v>62</v>
      </c>
      <c r="T64" s="26">
        <f>IF([9]sept!AC18="–"," ",[9]sept!AC18)</f>
        <v>63</v>
      </c>
      <c r="U64" s="26">
        <f>IF([9]sept!AD18="–"," ",[9]sept!AD18)</f>
        <v>62</v>
      </c>
      <c r="V64" s="26">
        <f>IF([9]sept!AE18="–"," ",[9]sept!AE18)</f>
        <v>63</v>
      </c>
      <c r="W64" s="26">
        <f>IF([9]sept!AF18="–"," ",[9]sept!AF18)</f>
        <v>63</v>
      </c>
      <c r="X64" s="26">
        <f>IF([9]sept!AG18="–"," ",[9]sept!AG18)</f>
        <v>63</v>
      </c>
      <c r="Y64" s="26">
        <f>IF([9]sept!AH18="–"," ",[9]sept!AH18)</f>
        <v>63</v>
      </c>
      <c r="Z64" s="26">
        <f>IF([9]sept!AI18="–"," ",[9]sept!AI18)</f>
        <v>70</v>
      </c>
      <c r="AA64" s="27">
        <f>IF([9]sept!AJ18="–"," ",[9]sept!AJ18)</f>
        <v>70</v>
      </c>
    </row>
    <row r="65" spans="1:27" customFormat="1" ht="12.75" x14ac:dyDescent="0.2">
      <c r="A65" s="1" t="s">
        <v>10</v>
      </c>
      <c r="B65" s="1" t="s">
        <v>2</v>
      </c>
      <c r="C65" s="25">
        <f>IF([9]sept!L19="–"," ",[9]sept!L19)</f>
        <v>143</v>
      </c>
      <c r="D65" s="26">
        <f>IF([9]sept!M19="–"," ",[9]sept!M19)</f>
        <v>142</v>
      </c>
      <c r="E65" s="26">
        <f>IF([9]sept!N19="–"," ",[9]sept!N19)</f>
        <v>139</v>
      </c>
      <c r="F65" s="26">
        <f>IF([9]sept!O19="–"," ",[9]sept!O19)</f>
        <v>137</v>
      </c>
      <c r="G65" s="26">
        <f>IF([9]sept!P19="–"," ",[9]sept!P19)</f>
        <v>131</v>
      </c>
      <c r="H65" s="26">
        <f>IF([9]sept!Q19="–"," ",[9]sept!Q19)</f>
        <v>136</v>
      </c>
      <c r="I65" s="26">
        <f>IF([9]sept!R19="–"," ",[9]sept!R19)</f>
        <v>140</v>
      </c>
      <c r="J65" s="26">
        <f>IF([9]sept!S19="–"," ",[9]sept!S19)</f>
        <v>139</v>
      </c>
      <c r="K65" s="26">
        <f>IF([9]sept!T19="–"," ",[9]sept!T19)</f>
        <v>139</v>
      </c>
      <c r="L65" s="26">
        <f>IF([9]sept!U19="–"," ",[9]sept!U19)</f>
        <v>147</v>
      </c>
      <c r="M65" s="26">
        <f>IF([9]sept!V19="–"," ",[9]sept!V19)</f>
        <v>145</v>
      </c>
      <c r="N65" s="26">
        <f>IF([9]sept!W19="–"," ",[9]sept!W19)</f>
        <v>146</v>
      </c>
      <c r="O65" s="26">
        <f>IF([9]sept!X19="–"," ",[9]sept!X19)</f>
        <v>145</v>
      </c>
      <c r="P65" s="26">
        <f>IF([9]sept!Y19="–"," ",[9]sept!Y19)</f>
        <v>145</v>
      </c>
      <c r="Q65" s="26">
        <f>IF([9]sept!Z19="–"," ",[9]sept!Z19)</f>
        <v>145</v>
      </c>
      <c r="R65" s="26">
        <f>IF([9]sept!AA19="–"," ",[9]sept!AA19)</f>
        <v>147</v>
      </c>
      <c r="S65" s="26">
        <f>IF([9]sept!AB19="–"," ",[9]sept!AB19)</f>
        <v>148</v>
      </c>
      <c r="T65" s="26">
        <f>IF([9]sept!AC19="–"," ",[9]sept!AC19)</f>
        <v>149</v>
      </c>
      <c r="U65" s="26">
        <f>IF([9]sept!AD19="–"," ",[9]sept!AD19)</f>
        <v>150</v>
      </c>
      <c r="V65" s="26">
        <f>IF([9]sept!AE19="–"," ",[9]sept!AE19)</f>
        <v>153</v>
      </c>
      <c r="W65" s="26">
        <f>IF([9]sept!AF19="–"," ",[9]sept!AF19)</f>
        <v>153</v>
      </c>
      <c r="X65" s="26">
        <f>IF([9]sept!AG19="–"," ",[9]sept!AG19)</f>
        <v>149</v>
      </c>
      <c r="Y65" s="26">
        <f>IF([9]sept!AH19="–"," ",[9]sept!AH19)</f>
        <v>153</v>
      </c>
      <c r="Z65" s="26">
        <f>IF([9]sept!AI19="–"," ",[9]sept!AI19)</f>
        <v>161</v>
      </c>
      <c r="AA65" s="27">
        <f>IF([9]sept!AJ19="–"," ",[9]sept!AJ19)</f>
        <v>162</v>
      </c>
    </row>
    <row r="66" spans="1:27" customFormat="1" ht="12.75" x14ac:dyDescent="0.2">
      <c r="A66" s="1" t="s">
        <v>18</v>
      </c>
      <c r="B66" s="1" t="s">
        <v>13</v>
      </c>
      <c r="C66" s="25">
        <f>IF([9]sept!L20="–"," ",[9]sept!L20)</f>
        <v>95</v>
      </c>
      <c r="D66" s="26">
        <f>IF([9]sept!M20="–"," ",[9]sept!M20)</f>
        <v>98</v>
      </c>
      <c r="E66" s="26">
        <f>IF([9]sept!N20="–"," ",[9]sept!N20)</f>
        <v>97</v>
      </c>
      <c r="F66" s="26">
        <f>IF([9]sept!O20="–"," ",[9]sept!O20)</f>
        <v>110</v>
      </c>
      <c r="G66" s="26">
        <f>IF([9]sept!P20="–"," ",[9]sept!P20)</f>
        <v>112</v>
      </c>
      <c r="H66" s="26">
        <f>IF([9]sept!Q20="–"," ",[9]sept!Q20)</f>
        <v>120</v>
      </c>
      <c r="I66" s="26">
        <f>IF([9]sept!R20="–"," ",[9]sept!R20)</f>
        <v>129</v>
      </c>
      <c r="J66" s="26">
        <f>IF([9]sept!S20="–"," ",[9]sept!S20)</f>
        <v>130</v>
      </c>
      <c r="K66" s="26">
        <f>IF([9]sept!T20="–"," ",[9]sept!T20)</f>
        <v>132</v>
      </c>
      <c r="L66" s="26">
        <f>IF([9]sept!U20="–"," ",[9]sept!U20)</f>
        <v>145</v>
      </c>
      <c r="M66" s="26">
        <f>IF([9]sept!V20="–"," ",[9]sept!V20)</f>
        <v>144</v>
      </c>
      <c r="N66" s="26">
        <f>IF([9]sept!W20="–"," ",[9]sept!W20)</f>
        <v>145</v>
      </c>
      <c r="O66" s="26">
        <f>IF([9]sept!X20="–"," ",[9]sept!X20)</f>
        <v>146</v>
      </c>
      <c r="P66" s="26">
        <f>IF([9]sept!Y20="–"," ",[9]sept!Y20)</f>
        <v>147</v>
      </c>
      <c r="Q66" s="26">
        <f>IF([9]sept!Z20="–"," ",[9]sept!Z20)</f>
        <v>144</v>
      </c>
      <c r="R66" s="26">
        <f>IF([9]sept!AA20="–"," ",[9]sept!AA20)</f>
        <v>144</v>
      </c>
      <c r="S66" s="26">
        <f>IF([9]sept!AB20="–"," ",[9]sept!AB20)</f>
        <v>142</v>
      </c>
      <c r="T66" s="26">
        <f>IF([9]sept!AC20="–"," ",[9]sept!AC20)</f>
        <v>142</v>
      </c>
      <c r="U66" s="26">
        <f>IF([9]sept!AD20="–"," ",[9]sept!AD20)</f>
        <v>143</v>
      </c>
      <c r="V66" s="26">
        <f>IF([9]sept!AE20="–"," ",[9]sept!AE20)</f>
        <v>143</v>
      </c>
      <c r="W66" s="26">
        <f>IF([9]sept!AF20="–"," ",[9]sept!AF20)</f>
        <v>139</v>
      </c>
      <c r="X66" s="26">
        <f>IF([9]sept!AG20="–"," ",[9]sept!AG20)</f>
        <v>149</v>
      </c>
      <c r="Y66" s="26">
        <f>IF([9]sept!AH20="–"," ",[9]sept!AH20)</f>
        <v>145</v>
      </c>
      <c r="Z66" s="26">
        <f>IF([9]sept!AI20="–"," ",[9]sept!AI20)</f>
        <v>158</v>
      </c>
      <c r="AA66" s="27">
        <f>IF([9]sept!AJ20="–"," ",[9]sept!AJ20)</f>
        <v>157</v>
      </c>
    </row>
    <row r="67" spans="1:27" customFormat="1" ht="12.75" x14ac:dyDescent="0.2">
      <c r="A67" s="1" t="s">
        <v>5</v>
      </c>
      <c r="B67" s="1" t="s">
        <v>1</v>
      </c>
      <c r="C67" s="25">
        <f>IF([9]sept!L21="–"," ",[9]sept!L21)</f>
        <v>80</v>
      </c>
      <c r="D67" s="26">
        <f>IF([9]sept!M21="–"," ",[9]sept!M21)</f>
        <v>81</v>
      </c>
      <c r="E67" s="26">
        <f>IF([9]sept!N21="–"," ",[9]sept!N21)</f>
        <v>85</v>
      </c>
      <c r="F67" s="26">
        <f>IF([9]sept!O21="–"," ",[9]sept!O21)</f>
        <v>83</v>
      </c>
      <c r="G67" s="26">
        <f>IF([9]sept!P21="–"," ",[9]sept!P21)</f>
        <v>73</v>
      </c>
      <c r="H67" s="26">
        <f>IF([9]sept!Q21="–"," ",[9]sept!Q21)</f>
        <v>87</v>
      </c>
      <c r="I67" s="26">
        <f>IF([9]sept!R21="–"," ",[9]sept!R21)</f>
        <v>97</v>
      </c>
      <c r="J67" s="26">
        <f>IF([9]sept!S21="–"," ",[9]sept!S21)</f>
        <v>102</v>
      </c>
      <c r="K67" s="26">
        <f>IF([9]sept!T21="–"," ",[9]sept!T21)</f>
        <v>106</v>
      </c>
      <c r="L67" s="26">
        <f>IF([9]sept!U21="–"," ",[9]sept!U21)</f>
        <v>109</v>
      </c>
      <c r="M67" s="26">
        <f>IF([9]sept!V21="–"," ",[9]sept!V21)</f>
        <v>108</v>
      </c>
      <c r="N67" s="26">
        <f>IF([9]sept!W21="–"," ",[9]sept!W21)</f>
        <v>108</v>
      </c>
      <c r="O67" s="26">
        <f>IF([9]sept!X21="–"," ",[9]sept!X21)</f>
        <v>109</v>
      </c>
      <c r="P67" s="26">
        <f>IF([9]sept!Y21="–"," ",[9]sept!Y21)</f>
        <v>109</v>
      </c>
      <c r="Q67" s="26">
        <f>IF([9]sept!Z21="–"," ",[9]sept!Z21)</f>
        <v>107</v>
      </c>
      <c r="R67" s="26">
        <f>IF([9]sept!AA21="–"," ",[9]sept!AA21)</f>
        <v>106</v>
      </c>
      <c r="S67" s="26">
        <f>IF([9]sept!AB21="–"," ",[9]sept!AB21)</f>
        <v>105</v>
      </c>
      <c r="T67" s="26">
        <f>IF([9]sept!AC21="–"," ",[9]sept!AC21)</f>
        <v>106</v>
      </c>
      <c r="U67" s="26">
        <f>IF([9]sept!AD21="–"," ",[9]sept!AD21)</f>
        <v>105</v>
      </c>
      <c r="V67" s="26">
        <f>IF([9]sept!AE21="–"," ",[9]sept!AE21)</f>
        <v>104</v>
      </c>
      <c r="W67" s="26">
        <f>IF([9]sept!AF21="–"," ",[9]sept!AF21)</f>
        <v>103</v>
      </c>
      <c r="X67" s="26">
        <f>IF([9]sept!AG21="–"," ",[9]sept!AG21)</f>
        <v>103</v>
      </c>
      <c r="Y67" s="26">
        <f>IF([9]sept!AH21="–"," ",[9]sept!AH21)</f>
        <v>104</v>
      </c>
      <c r="Z67" s="26">
        <f>IF([9]sept!AI21="–"," ",[9]sept!AI21)</f>
        <v>110</v>
      </c>
      <c r="AA67" s="27">
        <f>IF([9]sept!AJ21="–"," ",[9]sept!AJ21)</f>
        <v>112</v>
      </c>
    </row>
    <row r="68" spans="1:27" customFormat="1" ht="12.75" x14ac:dyDescent="0.2">
      <c r="A68" s="1" t="s">
        <v>35</v>
      </c>
      <c r="B68" s="1" t="s">
        <v>3</v>
      </c>
      <c r="C68" s="28">
        <f>IF([9]sept!L22="–"," ",[9]sept!L22)</f>
        <v>97</v>
      </c>
      <c r="D68" s="29">
        <f>IF([9]sept!M22="–"," ",[9]sept!M22)</f>
        <v>95</v>
      </c>
      <c r="E68" s="29">
        <f>IF([9]sept!N22="–"," ",[9]sept!N22)</f>
        <v>99</v>
      </c>
      <c r="F68" s="29">
        <f>IF([9]sept!O22="–"," ",[9]sept!O22)</f>
        <v>100</v>
      </c>
      <c r="G68" s="29">
        <f>IF([9]sept!P22="–"," ",[9]sept!P22)</f>
        <v>98</v>
      </c>
      <c r="H68" s="29">
        <f>IF([9]sept!Q22="–"," ",[9]sept!Q22)</f>
        <v>111</v>
      </c>
      <c r="I68" s="29">
        <f>IF([9]sept!R22="–"," ",[9]sept!R22)</f>
        <v>120</v>
      </c>
      <c r="J68" s="29">
        <f>IF([9]sept!S22="–"," ",[9]sept!S22)</f>
        <v>121</v>
      </c>
      <c r="K68" s="29">
        <f>IF([9]sept!T22="–"," ",[9]sept!T22)</f>
        <v>121</v>
      </c>
      <c r="L68" s="29">
        <f>IF([9]sept!U22="–"," ",[9]sept!U22)</f>
        <v>127</v>
      </c>
      <c r="M68" s="29">
        <f>IF([9]sept!V22="–"," ",[9]sept!V22)</f>
        <v>130</v>
      </c>
      <c r="N68" s="29">
        <f>IF([9]sept!W22="–"," ",[9]sept!W22)</f>
        <v>132</v>
      </c>
      <c r="O68" s="29">
        <f>IF([9]sept!X22="–"," ",[9]sept!X22)</f>
        <v>132</v>
      </c>
      <c r="P68" s="29">
        <f>IF([9]sept!Y22="–"," ",[9]sept!Y22)</f>
        <v>129</v>
      </c>
      <c r="Q68" s="29">
        <f>IF([9]sept!Z22="–"," ",[9]sept!Z22)</f>
        <v>124</v>
      </c>
      <c r="R68" s="29">
        <f>IF([9]sept!AA22="–"," ",[9]sept!AA22)</f>
        <v>127</v>
      </c>
      <c r="S68" s="29">
        <f>IF([9]sept!AB22="–"," ",[9]sept!AB22)</f>
        <v>124</v>
      </c>
      <c r="T68" s="29">
        <f>IF([9]sept!AC22="–"," ",[9]sept!AC22)</f>
        <v>125</v>
      </c>
      <c r="U68" s="29">
        <f>IF([9]sept!AD22="–"," ",[9]sept!AD22)</f>
        <v>134</v>
      </c>
      <c r="V68" s="29">
        <f>IF([9]sept!AE22="–"," ",[9]sept!AE22)</f>
        <v>131</v>
      </c>
      <c r="W68" s="29">
        <f>IF([9]sept!AF22="–"," ",[9]sept!AF22)</f>
        <v>130</v>
      </c>
      <c r="X68" s="29">
        <f>IF([9]sept!AG22="–"," ",[9]sept!AG22)</f>
        <v>128</v>
      </c>
      <c r="Y68" s="29">
        <f>IF([9]sept!AH22="–"," ",[9]sept!AH22)</f>
        <v>142</v>
      </c>
      <c r="Z68" s="29">
        <f>IF([9]sept!AI22="–"," ",[9]sept!AI22)</f>
        <v>149</v>
      </c>
      <c r="AA68" s="30">
        <f>IF([9]sept!AJ22="–"," ",[9]sept!AJ22)</f>
        <v>152</v>
      </c>
    </row>
    <row r="69" spans="1:27" customFormat="1" ht="12.75" x14ac:dyDescent="0.2">
      <c r="A69" s="3" t="s">
        <v>21</v>
      </c>
      <c r="B69" s="3" t="s">
        <v>20</v>
      </c>
      <c r="C69" s="31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3"/>
    </row>
    <row r="70" spans="1:27" customFormat="1" ht="14.25" x14ac:dyDescent="0.2">
      <c r="A70" s="1" t="s">
        <v>23</v>
      </c>
      <c r="B70" s="1" t="s">
        <v>22</v>
      </c>
      <c r="C70" s="26" t="str">
        <f>[9]elternsch_geburtsjahr_9!K$12</f>
        <v>–</v>
      </c>
      <c r="D70" s="26" t="str">
        <f>[9]elternsch_geburtsjahr_9!L$12</f>
        <v>–</v>
      </c>
      <c r="E70" s="26" t="str">
        <f>[9]elternsch_geburtsjahr_9!M$12</f>
        <v>–</v>
      </c>
      <c r="F70" s="26" t="str">
        <f>[9]elternsch_geburtsjahr_9!N$12</f>
        <v>–</v>
      </c>
      <c r="G70" s="26" t="str">
        <f>[9]elternsch_geburtsjahr_9!O$12</f>
        <v>–</v>
      </c>
      <c r="H70" s="26">
        <f>I70/(1+([9]sept!R$23-[9]sept!Q$23)/ABS([9]sept!Q$23))</f>
        <v>107.00000000000001</v>
      </c>
      <c r="I70" s="26">
        <f>J70/(1+([9]sept!S$23-[9]sept!R$23)/ABS([9]sept!R$23))</f>
        <v>109.00000000000001</v>
      </c>
      <c r="J70" s="26">
        <f>K70/(1+([9]sept!T$23-[9]sept!S$23)/ABS([9]sept!S$23))</f>
        <v>110.00000000000001</v>
      </c>
      <c r="K70" s="26">
        <f>L70/(1+([9]sept!U$23-[9]sept!T$23)/ABS([9]sept!T$23))</f>
        <v>112</v>
      </c>
      <c r="L70" s="26">
        <f>M70/(1+([9]sept!V$23-[9]sept!U$23)/ABS([9]sept!U$23))</f>
        <v>117</v>
      </c>
      <c r="M70" s="26">
        <f>N70/(1+([9]sept!W$23-[9]sept!V$23)/ABS([9]sept!V$23))</f>
        <v>118</v>
      </c>
      <c r="N70" s="26">
        <f>O70/(1+([9]sept!X$23-[9]sept!W$23)/ABS([9]sept!W$23))</f>
        <v>120</v>
      </c>
      <c r="O70" s="26">
        <f>P70/(1+([9]sept!Y$23-[9]sept!X$23)/ABS([9]sept!X$23))</f>
        <v>121</v>
      </c>
      <c r="P70" s="26">
        <f>[9]elternsch_geburtsjahr_9!X$12</f>
        <v>121</v>
      </c>
      <c r="Q70" s="26">
        <f>[9]elternsch_geburtsjahr_9!Y$12</f>
        <v>123</v>
      </c>
      <c r="R70" s="26">
        <f>[9]elternsch_geburtsjahr_9!Z$12</f>
        <v>124</v>
      </c>
      <c r="S70" s="26">
        <f>[9]elternsch_geburtsjahr_9!AA$12</f>
        <v>125</v>
      </c>
      <c r="T70" s="26">
        <f>[9]elternsch_geburtsjahr_9!AB$12</f>
        <v>125</v>
      </c>
      <c r="U70" s="26">
        <f>[9]elternsch_geburtsjahr_9!AC$12</f>
        <v>126</v>
      </c>
      <c r="V70" s="26">
        <f>[9]elternsch_geburtsjahr_9!AD$12</f>
        <v>127</v>
      </c>
      <c r="W70" s="26">
        <f>[9]elternsch_geburtsjahr_9!AE$12</f>
        <v>131</v>
      </c>
      <c r="X70" s="26">
        <f>[9]elternsch_geburtsjahr_9!AF$12</f>
        <v>131</v>
      </c>
      <c r="Y70" s="26">
        <f>[9]elternsch_geburtsjahr_9!AG$12</f>
        <v>133</v>
      </c>
      <c r="Z70" s="26">
        <f>[9]elternsch_geburtsjahr_9!AH$12</f>
        <v>139</v>
      </c>
      <c r="AA70" s="27">
        <f>[9]elternsch_geburtsjahr_9!AI$12</f>
        <v>143</v>
      </c>
    </row>
    <row r="71" spans="1:27" customFormat="1" ht="14.25" x14ac:dyDescent="0.2">
      <c r="A71" s="1" t="s">
        <v>39</v>
      </c>
      <c r="B71" s="1" t="s">
        <v>38</v>
      </c>
      <c r="C71" s="26" t="str">
        <f>[9]elternsch_geburtsjahr_9!K$13</f>
        <v>–</v>
      </c>
      <c r="D71" s="26" t="str">
        <f>[9]elternsch_geburtsjahr_9!L$13</f>
        <v>–</v>
      </c>
      <c r="E71" s="26" t="str">
        <f>[9]elternsch_geburtsjahr_9!M$13</f>
        <v>–</v>
      </c>
      <c r="F71" s="26" t="str">
        <f>[9]elternsch_geburtsjahr_9!N$13</f>
        <v>–</v>
      </c>
      <c r="G71" s="26" t="str">
        <f>[9]elternsch_geburtsjahr_9!O$13</f>
        <v>–</v>
      </c>
      <c r="H71" s="26" t="str">
        <f>[9]elternsch_geburtsjahr_9!P$13</f>
        <v>–</v>
      </c>
      <c r="I71" s="26" t="str">
        <f>[9]elternsch_geburtsjahr_9!Q$13</f>
        <v>–</v>
      </c>
      <c r="J71" s="26" t="str">
        <f>[9]elternsch_geburtsjahr_9!R$13</f>
        <v>–</v>
      </c>
      <c r="K71" s="26" t="str">
        <f>[9]elternsch_geburtsjahr_9!S$13</f>
        <v>–</v>
      </c>
      <c r="L71" s="26" t="str">
        <f>[9]elternsch_geburtsjahr_9!T$13</f>
        <v>–</v>
      </c>
      <c r="M71" s="26" t="str">
        <f>[9]elternsch_geburtsjahr_9!U$13</f>
        <v>–</v>
      </c>
      <c r="N71" s="26" t="str">
        <f>[9]elternsch_geburtsjahr_9!V$13</f>
        <v>–</v>
      </c>
      <c r="O71" s="26" t="str">
        <f>[9]elternsch_geburtsjahr_9!W$13</f>
        <v>–</v>
      </c>
      <c r="P71" s="26" t="str">
        <f>[9]elternsch_geburtsjahr_9!X$13</f>
        <v>–</v>
      </c>
      <c r="Q71" s="26" t="str">
        <f>[9]elternsch_geburtsjahr_9!Y$13</f>
        <v>–</v>
      </c>
      <c r="R71" s="26" t="str">
        <f>[9]elternsch_geburtsjahr_9!Z$13</f>
        <v>–</v>
      </c>
      <c r="S71" s="26" t="str">
        <f>[9]elternsch_geburtsjahr_9!AA$13</f>
        <v>–</v>
      </c>
      <c r="T71" s="26" t="str">
        <f>[9]elternsch_geburtsjahr_9!AB$13</f>
        <v>–</v>
      </c>
      <c r="U71" s="26" t="str">
        <f>[9]elternsch_geburtsjahr_9!AC$13</f>
        <v>–</v>
      </c>
      <c r="V71" s="26" t="str">
        <f>[9]elternsch_geburtsjahr_9!AD$13</f>
        <v>–</v>
      </c>
      <c r="W71" s="26" t="str">
        <f>[9]elternsch_geburtsjahr_9!AE$13</f>
        <v>–</v>
      </c>
      <c r="X71" s="26">
        <f>[9]elternsch_geburtsjahr_9!AF$13</f>
        <v>169</v>
      </c>
      <c r="Y71" s="26">
        <f>[9]elternsch_geburtsjahr_9!AG$13</f>
        <v>170</v>
      </c>
      <c r="Z71" s="26">
        <f>[9]elternsch_geburtsjahr_9!AH$13</f>
        <v>180</v>
      </c>
      <c r="AA71" s="27">
        <f>[9]elternsch_geburtsjahr_9!AI$13</f>
        <v>182</v>
      </c>
    </row>
    <row r="72" spans="1:27" customFormat="1" ht="13.5" thickBot="1" x14ac:dyDescent="0.25">
      <c r="A72" s="6" t="s">
        <v>59</v>
      </c>
      <c r="B72" s="6" t="s">
        <v>58</v>
      </c>
      <c r="C72" s="34" t="str">
        <f>[9]elternsch_geburtsjahr_9!K$14</f>
        <v>–</v>
      </c>
      <c r="D72" s="34" t="str">
        <f>[9]elternsch_geburtsjahr_9!L$14</f>
        <v>–</v>
      </c>
      <c r="E72" s="34" t="str">
        <f>[9]elternsch_geburtsjahr_9!M$14</f>
        <v>–</v>
      </c>
      <c r="F72" s="34" t="str">
        <f>[9]elternsch_geburtsjahr_9!N$14</f>
        <v>–</v>
      </c>
      <c r="G72" s="34" t="str">
        <f>[9]elternsch_geburtsjahr_9!O$14</f>
        <v>–</v>
      </c>
      <c r="H72" s="34" t="str">
        <f>[9]elternsch_geburtsjahr_9!P$14</f>
        <v>–</v>
      </c>
      <c r="I72" s="34" t="str">
        <f>[9]elternsch_geburtsjahr_9!Q$14</f>
        <v>–</v>
      </c>
      <c r="J72" s="34" t="str">
        <f>[9]elternsch_geburtsjahr_9!R$14</f>
        <v>–</v>
      </c>
      <c r="K72" s="34" t="str">
        <f>[9]elternsch_geburtsjahr_9!S$14</f>
        <v>–</v>
      </c>
      <c r="L72" s="34" t="str">
        <f>[9]elternsch_geburtsjahr_9!T$14</f>
        <v>–</v>
      </c>
      <c r="M72" s="34" t="str">
        <f>[9]elternsch_geburtsjahr_9!U$14</f>
        <v>–</v>
      </c>
      <c r="N72" s="34" t="str">
        <f>[9]elternsch_geburtsjahr_9!V$14</f>
        <v>–</v>
      </c>
      <c r="O72" s="34" t="str">
        <f>[9]elternsch_geburtsjahr_9!W$14</f>
        <v>–</v>
      </c>
      <c r="P72" s="34" t="str">
        <f>[9]elternsch_geburtsjahr_9!X$14</f>
        <v>–</v>
      </c>
      <c r="Q72" s="34" t="str">
        <f>[9]elternsch_geburtsjahr_9!Y$14</f>
        <v>–</v>
      </c>
      <c r="R72" s="34" t="str">
        <f>[9]elternsch_geburtsjahr_9!Z$14</f>
        <v>–</v>
      </c>
      <c r="S72" s="34" t="str">
        <f>[9]elternsch_geburtsjahr_9!AA$14</f>
        <v>–</v>
      </c>
      <c r="T72" s="34" t="str">
        <f>[9]elternsch_geburtsjahr_9!AB$14</f>
        <v>–</v>
      </c>
      <c r="U72" s="34" t="str">
        <f>[9]elternsch_geburtsjahr_9!AC$14</f>
        <v>–</v>
      </c>
      <c r="V72" s="34" t="str">
        <f>[9]elternsch_geburtsjahr_9!AD$14</f>
        <v>–</v>
      </c>
      <c r="W72" s="34" t="str">
        <f>[9]elternsch_geburtsjahr_9!AE$14</f>
        <v>–</v>
      </c>
      <c r="X72" s="34">
        <f>[9]elternsch_geburtsjahr_9!AF$14</f>
        <v>142</v>
      </c>
      <c r="Y72" s="34">
        <f>[9]elternsch_geburtsjahr_9!AG$14</f>
        <v>142</v>
      </c>
      <c r="Z72" s="34">
        <f>[9]elternsch_geburtsjahr_9!AH$14</f>
        <v>148</v>
      </c>
      <c r="AA72" s="35">
        <f>[9]elternsch_geburtsjahr_9!AI$14</f>
        <v>151</v>
      </c>
    </row>
    <row r="73" spans="1:27" customFormat="1" ht="10.5" x14ac:dyDescent="0.15"/>
    <row r="74" spans="1:27" customFormat="1" ht="10.5" x14ac:dyDescent="0.15"/>
    <row r="75" spans="1:27" customFormat="1" ht="10.5" x14ac:dyDescent="0.15"/>
    <row r="76" spans="1:27" customFormat="1" ht="10.5" x14ac:dyDescent="0.15"/>
    <row r="77" spans="1:27" customFormat="1" ht="10.5" x14ac:dyDescent="0.15"/>
  </sheetData>
  <pageMargins left="0.27559055118110237" right="0.31496062992125984" top="0.24" bottom="0.16" header="0.19" footer="0.16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32"/>
  <sheetViews>
    <sheetView zoomScale="130" zoomScaleNormal="130" workbookViewId="0"/>
  </sheetViews>
  <sheetFormatPr baseColWidth="10" defaultColWidth="12" defaultRowHeight="12" outlineLevelRow="1" outlineLevelCol="1" x14ac:dyDescent="0.2"/>
  <cols>
    <col min="1" max="2" width="46.83203125" style="38" customWidth="1"/>
    <col min="3" max="3" width="12.6640625" style="38" customWidth="1"/>
    <col min="4" max="12" width="12.6640625" style="38" hidden="1" customWidth="1" outlineLevel="1"/>
    <col min="13" max="13" width="12.6640625" style="38" customWidth="1" collapsed="1"/>
    <col min="14" max="17" width="12.6640625" style="38" hidden="1" customWidth="1" outlineLevel="1"/>
    <col min="18" max="18" width="12.6640625" style="38" hidden="1" customWidth="1" outlineLevel="1" collapsed="1"/>
    <col min="19" max="22" width="12.6640625" style="38" hidden="1" customWidth="1" outlineLevel="1"/>
    <col min="23" max="23" width="12.6640625" style="38" customWidth="1" collapsed="1"/>
    <col min="24" max="24" width="12.6640625" style="38" hidden="1" customWidth="1" outlineLevel="1"/>
    <col min="25" max="25" width="12.6640625" style="38" hidden="1" customWidth="1" outlineLevel="1" collapsed="1"/>
    <col min="26" max="26" width="12.6640625" style="38" customWidth="1" collapsed="1"/>
    <col min="27" max="29" width="12.6640625" style="38" customWidth="1"/>
    <col min="30" max="16384" width="12" style="38"/>
  </cols>
  <sheetData>
    <row r="1" spans="1:31" ht="61.5" customHeight="1" x14ac:dyDescent="0.25">
      <c r="A1" s="36" t="s">
        <v>30</v>
      </c>
      <c r="B1" s="36" t="s">
        <v>50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1" ht="25.5" x14ac:dyDescent="0.25">
      <c r="A2" s="36"/>
      <c r="B2" s="36"/>
      <c r="AB2" s="39" t="str">
        <f>[7]Tabelle1!$C$10</f>
        <v>TV 2023/2024</v>
      </c>
      <c r="AC2" s="40" t="str">
        <f>[7]Tabelle1!$C$9</f>
        <v>Ø TV 2014–2024</v>
      </c>
    </row>
    <row r="3" spans="1:31" ht="25.5" x14ac:dyDescent="0.2">
      <c r="C3" s="41">
        <v>2000</v>
      </c>
      <c r="D3" s="41">
        <v>2001</v>
      </c>
      <c r="E3" s="41">
        <v>2002</v>
      </c>
      <c r="F3" s="41">
        <v>2003</v>
      </c>
      <c r="G3" s="41">
        <v>2004</v>
      </c>
      <c r="H3" s="41">
        <v>2005</v>
      </c>
      <c r="I3" s="41">
        <v>2006</v>
      </c>
      <c r="J3" s="41">
        <v>2007</v>
      </c>
      <c r="K3" s="41">
        <v>2008</v>
      </c>
      <c r="L3" s="41">
        <v>2009</v>
      </c>
      <c r="M3" s="41">
        <v>2010</v>
      </c>
      <c r="N3" s="41">
        <v>2011</v>
      </c>
      <c r="O3" s="41">
        <v>2012</v>
      </c>
      <c r="P3" s="41">
        <v>2013</v>
      </c>
      <c r="Q3" s="41">
        <v>2014</v>
      </c>
      <c r="R3" s="41">
        <v>2015</v>
      </c>
      <c r="S3" s="41">
        <v>2016</v>
      </c>
      <c r="T3" s="41">
        <v>2017</v>
      </c>
      <c r="U3" s="41">
        <v>2018</v>
      </c>
      <c r="V3" s="41">
        <v>2019</v>
      </c>
      <c r="W3" s="41">
        <v>2020</v>
      </c>
      <c r="X3" s="41">
        <v>2021</v>
      </c>
      <c r="Y3" s="41">
        <v>2022</v>
      </c>
      <c r="Z3" s="41">
        <v>2023</v>
      </c>
      <c r="AA3" s="41">
        <v>2024</v>
      </c>
      <c r="AB3" s="42" t="str">
        <f>[7]Tabelle1!$B$10</f>
        <v>VR 2023/2024</v>
      </c>
      <c r="AC3" s="43" t="str">
        <f>[7]Tabelle1!$B$9</f>
        <v>Ø VR 2014–2024</v>
      </c>
    </row>
    <row r="4" spans="1:31" ht="12.75" x14ac:dyDescent="0.2">
      <c r="A4" s="44" t="s">
        <v>55</v>
      </c>
      <c r="B4" s="45" t="s">
        <v>54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  <c r="AC4" s="49"/>
    </row>
    <row r="5" spans="1:31" ht="12.75" x14ac:dyDescent="0.2">
      <c r="A5" s="50" t="s">
        <v>6</v>
      </c>
      <c r="B5" s="50" t="s">
        <v>47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2"/>
      <c r="AC5" s="53"/>
    </row>
    <row r="6" spans="1:31" ht="14.25" x14ac:dyDescent="0.2">
      <c r="A6" s="54" t="s">
        <v>17</v>
      </c>
      <c r="B6" s="54" t="s">
        <v>16</v>
      </c>
      <c r="C6" s="55">
        <f>[8]sept!M21</f>
        <v>201212</v>
      </c>
      <c r="D6" s="55">
        <f>[8]sept!N21</f>
        <v>211098</v>
      </c>
      <c r="E6" s="55">
        <f>[8]sept!O21</f>
        <v>203675</v>
      </c>
      <c r="F6" s="55">
        <f>[8]sept!P21</f>
        <v>209133</v>
      </c>
      <c r="G6" s="55">
        <f>[8]sept!Q21</f>
        <v>143191</v>
      </c>
      <c r="H6" s="55">
        <f>[8]sept!R21</f>
        <v>162638</v>
      </c>
      <c r="I6" s="55">
        <f>[8]sept!S21</f>
        <v>169445</v>
      </c>
      <c r="J6" s="55">
        <f>[8]sept!T21</f>
        <v>174983</v>
      </c>
      <c r="K6" s="55">
        <f>[8]sept!U21</f>
        <v>173810</v>
      </c>
      <c r="L6" s="55">
        <f>[8]sept!V21</f>
        <v>170456</v>
      </c>
      <c r="M6" s="55">
        <f>[8]sept!W21</f>
        <v>160278</v>
      </c>
      <c r="N6" s="55">
        <f>[8]sept!X21</f>
        <v>147011</v>
      </c>
      <c r="O6" s="55">
        <f>[8]sept!Y21</f>
        <v>142297</v>
      </c>
      <c r="P6" s="55">
        <f>[8]sept!Z21</f>
        <v>134676</v>
      </c>
      <c r="Q6" s="55">
        <f>[8]sept!AA21</f>
        <v>129766</v>
      </c>
      <c r="R6" s="55">
        <f>[8]sept!AB21</f>
        <v>124847</v>
      </c>
      <c r="S6" s="55">
        <f>[8]sept!AC21</f>
        <v>124377</v>
      </c>
      <c r="T6" s="55">
        <f>[8]sept!AD21</f>
        <v>115319</v>
      </c>
      <c r="U6" s="55">
        <f>[8]sept!AE21</f>
        <v>104894</v>
      </c>
      <c r="V6" s="55">
        <f>[8]sept!AF21</f>
        <v>101521</v>
      </c>
      <c r="W6" s="55">
        <f>[8]sept!AG21</f>
        <v>75470</v>
      </c>
      <c r="X6" s="55">
        <f>[8]sept!AH21</f>
        <v>99016</v>
      </c>
      <c r="Y6" s="55">
        <f>[8]sept!AI21</f>
        <v>99368</v>
      </c>
      <c r="Z6" s="55">
        <f>[8]sept!AJ21</f>
        <v>99485</v>
      </c>
      <c r="AA6" s="55">
        <f>[8]sept!AK21</f>
        <v>102116</v>
      </c>
      <c r="AB6" s="56">
        <f>IF(Z6="–","–",(AA6-Z6)/ABS(Z6))</f>
        <v>2.6446197919284313E-2</v>
      </c>
      <c r="AC6" s="57">
        <f>IF(P6="–","–",AVERAGE((R6-Q6)/ABS(Q6),(S6-R6)/ABS(R6),(T6-S6)/ABS(S6),(U6-T6)/ABS(T6),(V6-U6)/ABS(U6),(W6-V6)/ABS(V6),(X6-W6)/ABS(W6),(Y6-X6)/ABS(X6),(Z6-Y6)/ABS(Y6),(AA6-Z6)/ABS(Z6)))</f>
        <v>-1.5049281864279762E-2</v>
      </c>
    </row>
    <row r="7" spans="1:31" ht="14.25" x14ac:dyDescent="0.2">
      <c r="A7" s="54" t="s">
        <v>15</v>
      </c>
      <c r="B7" s="54" t="s">
        <v>14</v>
      </c>
      <c r="C7" s="55" t="str">
        <f>[8]sept!M5</f>
        <v>…</v>
      </c>
      <c r="D7" s="55" t="str">
        <f>[8]sept!N5</f>
        <v>…</v>
      </c>
      <c r="E7" s="55">
        <f>[8]sept!O5</f>
        <v>1</v>
      </c>
      <c r="F7" s="55">
        <f>[8]sept!P5</f>
        <v>16231</v>
      </c>
      <c r="G7" s="55">
        <f>[8]sept!Q5</f>
        <v>19116</v>
      </c>
      <c r="H7" s="55">
        <f>[8]sept!R5</f>
        <v>22205</v>
      </c>
      <c r="I7" s="55">
        <f>[8]sept!S5</f>
        <v>22777</v>
      </c>
      <c r="J7" s="55">
        <f>[8]sept!T5</f>
        <v>25214</v>
      </c>
      <c r="K7" s="55">
        <f>[8]sept!U5</f>
        <v>23631</v>
      </c>
      <c r="L7" s="55">
        <f>[8]sept!V5</f>
        <v>25083</v>
      </c>
      <c r="M7" s="55">
        <f>[8]sept!W5</f>
        <v>26634</v>
      </c>
      <c r="N7" s="55">
        <f>[8]sept!X5</f>
        <v>26950</v>
      </c>
      <c r="O7" s="55">
        <f>[8]sept!Y5</f>
        <v>26591</v>
      </c>
      <c r="P7" s="55">
        <f>[8]sept!Z5</f>
        <v>25647</v>
      </c>
      <c r="Q7" s="55">
        <f>[8]sept!AA5</f>
        <v>25480</v>
      </c>
      <c r="R7" s="55">
        <f>[8]sept!AB5</f>
        <v>24704</v>
      </c>
      <c r="S7" s="55">
        <f>[8]sept!AC5</f>
        <v>24943</v>
      </c>
      <c r="T7" s="55">
        <f>[8]sept!AD5</f>
        <v>22342</v>
      </c>
      <c r="U7" s="55">
        <f>[8]sept!AE5</f>
        <v>19127</v>
      </c>
      <c r="V7" s="55">
        <f>[8]sept!AF5</f>
        <v>19444</v>
      </c>
      <c r="W7" s="55">
        <f>[8]sept!AG5</f>
        <v>15342</v>
      </c>
      <c r="X7" s="55">
        <f>[8]sept!AH5</f>
        <v>20115</v>
      </c>
      <c r="Y7" s="55">
        <f>[8]sept!AI5</f>
        <v>21716</v>
      </c>
      <c r="Z7" s="55">
        <f>[8]sept!AJ5</f>
        <v>22309</v>
      </c>
      <c r="AA7" s="55">
        <f>[8]sept!AK5</f>
        <v>22780</v>
      </c>
      <c r="AB7" s="56">
        <f t="shared" ref="AB7:AB41" si="0">IF(Z7="–","–",(AA7-Z7)/ABS(Z7))</f>
        <v>2.1112555470886189E-2</v>
      </c>
      <c r="AC7" s="57">
        <f t="shared" ref="AC7:AC41" si="1">IF(P7="–","–",AVERAGE((R7-Q7)/ABS(Q7),(S7-R7)/ABS(R7),(T7-S7)/ABS(S7),(U7-T7)/ABS(T7),(V7-U7)/ABS(U7),(W7-V7)/ABS(V7),(X7-W7)/ABS(W7),(Y7-X7)/ABS(X7),(Z7-Y7)/ABS(Y7),(AA7-Z7)/ABS(Z7)))</f>
        <v>-2.423051988476766E-3</v>
      </c>
      <c r="AE7" s="37"/>
    </row>
    <row r="8" spans="1:31" ht="12.75" x14ac:dyDescent="0.2">
      <c r="A8" s="54" t="s">
        <v>10</v>
      </c>
      <c r="B8" s="54" t="s">
        <v>2</v>
      </c>
      <c r="C8" s="55">
        <f>[8]sept!M6</f>
        <v>114308</v>
      </c>
      <c r="D8" s="55">
        <f>[8]sept!N6</f>
        <v>98559</v>
      </c>
      <c r="E8" s="55">
        <f>[8]sept!O6</f>
        <v>91179</v>
      </c>
      <c r="F8" s="55">
        <f>[8]sept!P6</f>
        <v>77509</v>
      </c>
      <c r="G8" s="55">
        <f>[8]sept!Q6</f>
        <v>59766</v>
      </c>
      <c r="H8" s="55">
        <f>[8]sept!R6</f>
        <v>58971</v>
      </c>
      <c r="I8" s="55">
        <f>[8]sept!S6</f>
        <v>56284</v>
      </c>
      <c r="J8" s="55">
        <f>[8]sept!T6</f>
        <v>56792</v>
      </c>
      <c r="K8" s="55">
        <f>[8]sept!U6</f>
        <v>56718</v>
      </c>
      <c r="L8" s="55">
        <f>[8]sept!V6</f>
        <v>57110</v>
      </c>
      <c r="M8" s="55">
        <f>[8]sept!W6</f>
        <v>58288</v>
      </c>
      <c r="N8" s="55">
        <f>[8]sept!X6</f>
        <v>58162</v>
      </c>
      <c r="O8" s="55">
        <f>[8]sept!Y6</f>
        <v>58404</v>
      </c>
      <c r="P8" s="55">
        <f>[8]sept!Z6</f>
        <v>57400</v>
      </c>
      <c r="Q8" s="55">
        <f>[8]sept!AA6</f>
        <v>57520</v>
      </c>
      <c r="R8" s="55">
        <f>[8]sept!AB6</f>
        <v>57850</v>
      </c>
      <c r="S8" s="55">
        <f>[8]sept!AC6</f>
        <v>57274</v>
      </c>
      <c r="T8" s="55">
        <f>[8]sept!AD6</f>
        <v>56810</v>
      </c>
      <c r="U8" s="55">
        <f>[8]sept!AE6</f>
        <v>56273</v>
      </c>
      <c r="V8" s="55">
        <f>[8]sept!AF6</f>
        <v>56072</v>
      </c>
      <c r="W8" s="55">
        <f>[8]sept!AG6</f>
        <v>43533</v>
      </c>
      <c r="X8" s="55">
        <f>[8]sept!AH6</f>
        <v>42667</v>
      </c>
      <c r="Y8" s="55">
        <f>[8]sept!AI6</f>
        <v>44626</v>
      </c>
      <c r="Z8" s="55">
        <f>[8]sept!AJ6</f>
        <v>43717</v>
      </c>
      <c r="AA8" s="55">
        <f>[8]sept!AK6</f>
        <v>43274</v>
      </c>
      <c r="AB8" s="56">
        <f t="shared" si="0"/>
        <v>-1.01333577326898E-2</v>
      </c>
      <c r="AC8" s="57">
        <f t="shared" si="1"/>
        <v>-2.5345059004435684E-2</v>
      </c>
    </row>
    <row r="9" spans="1:31" ht="12.75" x14ac:dyDescent="0.2">
      <c r="A9" s="54" t="s">
        <v>18</v>
      </c>
      <c r="B9" s="54" t="s">
        <v>13</v>
      </c>
      <c r="C9" s="55">
        <f>[8]sept!M9</f>
        <v>10273</v>
      </c>
      <c r="D9" s="55">
        <f>[8]sept!N9</f>
        <v>9901</v>
      </c>
      <c r="E9" s="55">
        <f>[8]sept!O9</f>
        <v>9188</v>
      </c>
      <c r="F9" s="55">
        <f>[8]sept!P9</f>
        <v>14529</v>
      </c>
      <c r="G9" s="55">
        <f>[8]sept!Q9</f>
        <v>15739</v>
      </c>
      <c r="H9" s="55">
        <f>[8]sept!R9</f>
        <v>17699</v>
      </c>
      <c r="I9" s="55">
        <f>[8]sept!S9</f>
        <v>16857</v>
      </c>
      <c r="J9" s="55">
        <f>[8]sept!T9</f>
        <v>17973</v>
      </c>
      <c r="K9" s="55">
        <f>[8]sept!U9</f>
        <v>20098</v>
      </c>
      <c r="L9" s="55">
        <f>[8]sept!V9</f>
        <v>20814</v>
      </c>
      <c r="M9" s="55">
        <f>[8]sept!W9</f>
        <v>20156</v>
      </c>
      <c r="N9" s="55">
        <f>[8]sept!X9</f>
        <v>20622</v>
      </c>
      <c r="O9" s="55">
        <f>[8]sept!Y9</f>
        <v>21130</v>
      </c>
      <c r="P9" s="55">
        <f>[8]sept!Z9</f>
        <v>21499</v>
      </c>
      <c r="Q9" s="55">
        <f>[8]sept!AA9</f>
        <v>23575</v>
      </c>
      <c r="R9" s="55">
        <f>[8]sept!AB9</f>
        <v>24035</v>
      </c>
      <c r="S9" s="55">
        <f>[8]sept!AC9</f>
        <v>24390</v>
      </c>
      <c r="T9" s="55">
        <f>[8]sept!AD9</f>
        <v>24085</v>
      </c>
      <c r="U9" s="55">
        <f>[8]sept!AE9</f>
        <v>23311</v>
      </c>
      <c r="V9" s="55">
        <f>[8]sept!AF9</f>
        <v>23376</v>
      </c>
      <c r="W9" s="55">
        <f>[8]sept!AG9</f>
        <v>13262</v>
      </c>
      <c r="X9" s="55">
        <f>[8]sept!AH9</f>
        <v>17957</v>
      </c>
      <c r="Y9" s="55">
        <f>[8]sept!AI9</f>
        <v>21698</v>
      </c>
      <c r="Z9" s="55">
        <f>[8]sept!AJ9</f>
        <v>22732</v>
      </c>
      <c r="AA9" s="55">
        <f>[8]sept!AK9</f>
        <v>23247</v>
      </c>
      <c r="AB9" s="56">
        <f t="shared" si="0"/>
        <v>2.2655287700158368E-2</v>
      </c>
      <c r="AC9" s="57">
        <f t="shared" si="1"/>
        <v>1.9242287759300713E-2</v>
      </c>
    </row>
    <row r="10" spans="1:31" ht="12.75" x14ac:dyDescent="0.2">
      <c r="A10" s="54" t="s">
        <v>5</v>
      </c>
      <c r="B10" s="54" t="s">
        <v>1</v>
      </c>
      <c r="C10" s="55">
        <f>[8]sept!M10</f>
        <v>2555</v>
      </c>
      <c r="D10" s="55">
        <f>[8]sept!N10</f>
        <v>3022</v>
      </c>
      <c r="E10" s="55">
        <f>[8]sept!O10</f>
        <v>3905</v>
      </c>
      <c r="F10" s="55">
        <f>[8]sept!P10</f>
        <v>4487</v>
      </c>
      <c r="G10" s="55">
        <f>[8]sept!Q10</f>
        <v>4227</v>
      </c>
      <c r="H10" s="55">
        <f>[8]sept!R10</f>
        <v>4372</v>
      </c>
      <c r="I10" s="55">
        <f>[8]sept!S10</f>
        <v>4616</v>
      </c>
      <c r="J10" s="55">
        <f>[8]sept!T10</f>
        <v>4815</v>
      </c>
      <c r="K10" s="55">
        <f>[8]sept!U10</f>
        <v>5445</v>
      </c>
      <c r="L10" s="55">
        <f>[8]sept!V10</f>
        <v>9245</v>
      </c>
      <c r="M10" s="55">
        <f>[8]sept!W10</f>
        <v>13458</v>
      </c>
      <c r="N10" s="55">
        <f>[8]sept!X10</f>
        <v>15401</v>
      </c>
      <c r="O10" s="55">
        <f>[8]sept!Y10</f>
        <v>16042</v>
      </c>
      <c r="P10" s="55">
        <f>[8]sept!Z10</f>
        <v>17035</v>
      </c>
      <c r="Q10" s="55">
        <f>[8]sept!AA10</f>
        <v>18405</v>
      </c>
      <c r="R10" s="55">
        <f>[8]sept!AB10</f>
        <v>19410</v>
      </c>
      <c r="S10" s="55">
        <f>[8]sept!AC10</f>
        <v>20135</v>
      </c>
      <c r="T10" s="55">
        <f>[8]sept!AD10</f>
        <v>19429</v>
      </c>
      <c r="U10" s="55">
        <f>[8]sept!AE10</f>
        <v>19197</v>
      </c>
      <c r="V10" s="55">
        <f>[8]sept!AF10</f>
        <v>18513</v>
      </c>
      <c r="W10" s="55">
        <f>[8]sept!AG10</f>
        <v>18770</v>
      </c>
      <c r="X10" s="55">
        <f>[8]sept!AH10</f>
        <v>19141</v>
      </c>
      <c r="Y10" s="55">
        <f>[8]sept!AI10</f>
        <v>20004</v>
      </c>
      <c r="Z10" s="55">
        <f>[8]sept!AJ10</f>
        <v>21296</v>
      </c>
      <c r="AA10" s="55">
        <f>[8]sept!AK10</f>
        <v>22328</v>
      </c>
      <c r="AB10" s="56">
        <f t="shared" si="0"/>
        <v>4.8459804658151764E-2</v>
      </c>
      <c r="AC10" s="57">
        <f t="shared" si="1"/>
        <v>2.0110287564177813E-2</v>
      </c>
    </row>
    <row r="11" spans="1:31" ht="12.75" x14ac:dyDescent="0.2">
      <c r="A11" s="54" t="s">
        <v>57</v>
      </c>
      <c r="B11" s="54" t="s">
        <v>3</v>
      </c>
      <c r="C11" s="55">
        <f>[8]sept!M13</f>
        <v>39</v>
      </c>
      <c r="D11" s="55">
        <f>[8]sept!N13</f>
        <v>115</v>
      </c>
      <c r="E11" s="55">
        <f>[8]sept!O13</f>
        <v>203</v>
      </c>
      <c r="F11" s="55">
        <f>[8]sept!P13</f>
        <v>252</v>
      </c>
      <c r="G11" s="55">
        <f>[8]sept!Q13</f>
        <v>229</v>
      </c>
      <c r="H11" s="55">
        <f>[8]sept!R13</f>
        <v>243</v>
      </c>
      <c r="I11" s="55">
        <f>[8]sept!S13</f>
        <v>229</v>
      </c>
      <c r="J11" s="55">
        <f>[8]sept!T13</f>
        <v>215</v>
      </c>
      <c r="K11" s="55">
        <f>[8]sept!U13</f>
        <v>200</v>
      </c>
      <c r="L11" s="55">
        <f>[8]sept!V13</f>
        <v>227</v>
      </c>
      <c r="M11" s="55">
        <f>[8]sept!W13</f>
        <v>197</v>
      </c>
      <c r="N11" s="55">
        <f>[8]sept!X13</f>
        <v>117</v>
      </c>
      <c r="O11" s="55">
        <f>[8]sept!Y13</f>
        <v>248</v>
      </c>
      <c r="P11" s="55">
        <f>[8]sept!Z13</f>
        <v>261</v>
      </c>
      <c r="Q11" s="55">
        <f>[8]sept!AA13</f>
        <v>211</v>
      </c>
      <c r="R11" s="55">
        <f>[8]sept!AB13</f>
        <v>222</v>
      </c>
      <c r="S11" s="55">
        <f>[8]sept!AC13</f>
        <v>211</v>
      </c>
      <c r="T11" s="55">
        <f>[8]sept!AD13</f>
        <v>209</v>
      </c>
      <c r="U11" s="55">
        <f>[8]sept!AE13</f>
        <v>201</v>
      </c>
      <c r="V11" s="55">
        <f>[8]sept!AF13</f>
        <v>169</v>
      </c>
      <c r="W11" s="55">
        <f>[8]sept!AG13</f>
        <v>10</v>
      </c>
      <c r="X11" s="55">
        <f>[8]sept!AH13</f>
        <v>118</v>
      </c>
      <c r="Y11" s="55">
        <f>[8]sept!AI13</f>
        <v>157</v>
      </c>
      <c r="Z11" s="55">
        <f>[8]sept!AJ13</f>
        <v>115</v>
      </c>
      <c r="AA11" s="55">
        <f>[8]sept!AK13</f>
        <v>111</v>
      </c>
      <c r="AB11" s="56">
        <f t="shared" si="0"/>
        <v>-3.4782608695652174E-2</v>
      </c>
      <c r="AC11" s="57">
        <f t="shared" si="1"/>
        <v>0.9683004526772121</v>
      </c>
    </row>
    <row r="12" spans="1:31" ht="12.75" hidden="1" outlineLevel="1" x14ac:dyDescent="0.2">
      <c r="A12" s="50" t="s">
        <v>11</v>
      </c>
      <c r="B12" s="50" t="s">
        <v>0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8"/>
      <c r="AC12" s="59"/>
    </row>
    <row r="13" spans="1:31" ht="14.25" hidden="1" outlineLevel="1" x14ac:dyDescent="0.2">
      <c r="A13" s="54" t="s">
        <v>17</v>
      </c>
      <c r="B13" s="54" t="s">
        <v>16</v>
      </c>
      <c r="C13" s="55" t="str">
        <f>[10]sept!L$15</f>
        <v>–</v>
      </c>
      <c r="D13" s="55" t="str">
        <f>[10]sept!M$15</f>
        <v>–</v>
      </c>
      <c r="E13" s="55" t="str">
        <f>[10]sept!N$15</f>
        <v>–</v>
      </c>
      <c r="F13" s="55" t="str">
        <f>[10]sept!O$15</f>
        <v>–</v>
      </c>
      <c r="G13" s="55" t="str">
        <f>[10]sept!P$15</f>
        <v>–</v>
      </c>
      <c r="H13" s="55" t="str">
        <f>[10]sept!Q$15</f>
        <v>–</v>
      </c>
      <c r="I13" s="55" t="str">
        <f>[10]sept!R$15</f>
        <v>–</v>
      </c>
      <c r="J13" s="55" t="str">
        <f>[10]sept!S$15</f>
        <v>–</v>
      </c>
      <c r="K13" s="55" t="str">
        <f>[10]sept!T$15</f>
        <v>–</v>
      </c>
      <c r="L13" s="55" t="str">
        <f>[10]sept!U$15</f>
        <v>–</v>
      </c>
      <c r="M13" s="55" t="str">
        <f>[10]sept!V$15</f>
        <v>–</v>
      </c>
      <c r="N13" s="55" t="str">
        <f>[10]sept!W$15</f>
        <v>–</v>
      </c>
      <c r="O13" s="55" t="str">
        <f>[10]sept!X$15</f>
        <v>–</v>
      </c>
      <c r="P13" s="55" t="str">
        <f>[10]sept!Y$15</f>
        <v>–</v>
      </c>
      <c r="Q13" s="55" t="str">
        <f>[10]sept!Z$15</f>
        <v>–</v>
      </c>
      <c r="R13" s="55" t="str">
        <f>[10]sept!AA$15</f>
        <v>–</v>
      </c>
      <c r="S13" s="55" t="str">
        <f>[10]sept!AB$15</f>
        <v>–</v>
      </c>
      <c r="T13" s="55" t="str">
        <f>[10]sept!AC$15</f>
        <v>–</v>
      </c>
      <c r="U13" s="55" t="str">
        <f>[10]sept!AD$15</f>
        <v>–</v>
      </c>
      <c r="V13" s="55" t="str">
        <f>[10]sept!AE$15</f>
        <v>–</v>
      </c>
      <c r="W13" s="55" t="str">
        <f>[10]sept!AF$15</f>
        <v>–</v>
      </c>
      <c r="X13" s="55" t="str">
        <f>[10]sept!AG$15</f>
        <v>–</v>
      </c>
      <c r="Y13" s="55" t="str">
        <f>[10]sept!AH$15</f>
        <v>–</v>
      </c>
      <c r="Z13" s="55">
        <f>[10]sept!AI$15</f>
        <v>438</v>
      </c>
      <c r="AA13" s="55">
        <f>[10]sept!AJ$15</f>
        <v>444</v>
      </c>
      <c r="AB13" s="56">
        <f t="shared" si="0"/>
        <v>1.3698630136986301E-2</v>
      </c>
      <c r="AC13" s="57" t="str">
        <f t="shared" si="1"/>
        <v>–</v>
      </c>
    </row>
    <row r="14" spans="1:31" ht="14.25" hidden="1" outlineLevel="1" x14ac:dyDescent="0.2">
      <c r="A14" s="54" t="s">
        <v>15</v>
      </c>
      <c r="B14" s="54" t="s">
        <v>14</v>
      </c>
      <c r="C14" s="55" t="str">
        <f>[10]sept!L7</f>
        <v>…</v>
      </c>
      <c r="D14" s="55" t="str">
        <f>[10]sept!M7</f>
        <v>…</v>
      </c>
      <c r="E14" s="55">
        <f>[10]sept!N7</f>
        <v>1</v>
      </c>
      <c r="F14" s="55">
        <f>[10]sept!O7</f>
        <v>29510</v>
      </c>
      <c r="G14" s="55">
        <f>[10]sept!P7</f>
        <v>41528</v>
      </c>
      <c r="H14" s="55">
        <f>[10]sept!Q7</f>
        <v>49455</v>
      </c>
      <c r="I14" s="55">
        <f>[10]sept!R7</f>
        <v>47348</v>
      </c>
      <c r="J14" s="55">
        <f>[10]sept!S7</f>
        <v>54350</v>
      </c>
      <c r="K14" s="55">
        <f>[10]sept!T7</f>
        <v>50217</v>
      </c>
      <c r="L14" s="55">
        <f>[10]sept!U7</f>
        <v>52233</v>
      </c>
      <c r="M14" s="55">
        <f>[10]sept!V7</f>
        <v>55526</v>
      </c>
      <c r="N14" s="55">
        <f>[10]sept!W7</f>
        <v>55085</v>
      </c>
      <c r="O14" s="55">
        <f>[10]sept!X7</f>
        <v>54012</v>
      </c>
      <c r="P14" s="55">
        <f>[10]sept!Y7</f>
        <v>52340</v>
      </c>
      <c r="Q14" s="55">
        <f>[10]sept!Z7</f>
        <v>51762</v>
      </c>
      <c r="R14" s="55">
        <f>[10]sept!AA7</f>
        <v>50361</v>
      </c>
      <c r="S14" s="55">
        <f>[10]sept!AB7</f>
        <v>49713</v>
      </c>
      <c r="T14" s="55">
        <f>[10]sept!AC7</f>
        <v>45333</v>
      </c>
      <c r="U14" s="55">
        <f>[10]sept!AD7</f>
        <v>39159</v>
      </c>
      <c r="V14" s="55">
        <f>[10]sept!AE7</f>
        <v>39408</v>
      </c>
      <c r="W14" s="55">
        <f>[10]sept!AF7</f>
        <v>31102</v>
      </c>
      <c r="X14" s="55">
        <f>[10]sept!AG7</f>
        <v>41068</v>
      </c>
      <c r="Y14" s="55">
        <f>[10]sept!AH7</f>
        <v>44983</v>
      </c>
      <c r="Z14" s="55">
        <f>[10]sept!AI7</f>
        <v>45790</v>
      </c>
      <c r="AA14" s="55">
        <f>[10]sept!AJ7</f>
        <v>46653</v>
      </c>
      <c r="AB14" s="56">
        <f t="shared" si="0"/>
        <v>1.8846909805634419E-2</v>
      </c>
      <c r="AC14" s="57">
        <f t="shared" si="1"/>
        <v>-1.6095615314522774E-3</v>
      </c>
    </row>
    <row r="15" spans="1:31" ht="12.75" hidden="1" outlineLevel="1" x14ac:dyDescent="0.2">
      <c r="A15" s="54" t="s">
        <v>10</v>
      </c>
      <c r="B15" s="54" t="s">
        <v>2</v>
      </c>
      <c r="C15" s="55">
        <f>[10]sept!L8</f>
        <v>540923</v>
      </c>
      <c r="D15" s="55">
        <f>[10]sept!M8</f>
        <v>450280</v>
      </c>
      <c r="E15" s="55">
        <f>[10]sept!N8</f>
        <v>451616</v>
      </c>
      <c r="F15" s="55">
        <f>[10]sept!O8</f>
        <v>401640</v>
      </c>
      <c r="G15" s="55">
        <f>[10]sept!P8</f>
        <v>333847</v>
      </c>
      <c r="H15" s="55">
        <f>[10]sept!Q8</f>
        <v>353911</v>
      </c>
      <c r="I15" s="55">
        <f>[10]sept!R8</f>
        <v>334091</v>
      </c>
      <c r="J15" s="55">
        <f>[10]sept!S8</f>
        <v>339053</v>
      </c>
      <c r="K15" s="55">
        <f>[10]sept!T8</f>
        <v>343511</v>
      </c>
      <c r="L15" s="55">
        <f>[10]sept!U8</f>
        <v>344469</v>
      </c>
      <c r="M15" s="55">
        <f>[10]sept!V8</f>
        <v>341681</v>
      </c>
      <c r="N15" s="55">
        <f>[10]sept!W8</f>
        <v>338255</v>
      </c>
      <c r="O15" s="55">
        <f>[10]sept!X8</f>
        <v>346925</v>
      </c>
      <c r="P15" s="55">
        <f>[10]sept!Y8</f>
        <v>351293</v>
      </c>
      <c r="Q15" s="55">
        <f>[10]sept!Z8</f>
        <v>350900</v>
      </c>
      <c r="R15" s="55">
        <f>[10]sept!AA8</f>
        <v>358755</v>
      </c>
      <c r="S15" s="55">
        <f>[10]sept!AB8</f>
        <v>346350</v>
      </c>
      <c r="T15" s="55">
        <f>[10]sept!AC8</f>
        <v>349445</v>
      </c>
      <c r="U15" s="55">
        <f>[10]sept!AD8</f>
        <v>343450</v>
      </c>
      <c r="V15" s="55">
        <f>[10]sept!AE8</f>
        <v>343682</v>
      </c>
      <c r="W15" s="55">
        <f>[10]sept!AF8</f>
        <v>471454</v>
      </c>
      <c r="X15" s="55">
        <f>[10]sept!AG8</f>
        <v>387976</v>
      </c>
      <c r="Y15" s="55">
        <f>[10]sept!AH8</f>
        <v>338281</v>
      </c>
      <c r="Z15" s="55">
        <f>[10]sept!AI8</f>
        <v>319151</v>
      </c>
      <c r="AA15" s="55">
        <f>[10]sept!AJ8</f>
        <v>334061</v>
      </c>
      <c r="AB15" s="56">
        <f t="shared" si="0"/>
        <v>4.67176978922203E-2</v>
      </c>
      <c r="AC15" s="57">
        <f t="shared" si="1"/>
        <v>3.7051321512333269E-3</v>
      </c>
    </row>
    <row r="16" spans="1:31" ht="12.75" hidden="1" outlineLevel="1" x14ac:dyDescent="0.2">
      <c r="A16" s="54" t="s">
        <v>18</v>
      </c>
      <c r="B16" s="54" t="s">
        <v>13</v>
      </c>
      <c r="C16" s="55">
        <f>[10]sept!L9</f>
        <v>60497</v>
      </c>
      <c r="D16" s="55">
        <f>[10]sept!M9</f>
        <v>56793</v>
      </c>
      <c r="E16" s="55">
        <f>[10]sept!N9</f>
        <v>53375</v>
      </c>
      <c r="F16" s="55">
        <f>[10]sept!O9</f>
        <v>59282</v>
      </c>
      <c r="G16" s="55">
        <f>[10]sept!P9</f>
        <v>62440</v>
      </c>
      <c r="H16" s="55">
        <f>[10]sept!Q9</f>
        <v>65768</v>
      </c>
      <c r="I16" s="55">
        <f>[10]sept!R9</f>
        <v>62538</v>
      </c>
      <c r="J16" s="55">
        <f>[10]sept!S9</f>
        <v>65883</v>
      </c>
      <c r="K16" s="55">
        <f>[10]sept!T9</f>
        <v>71761</v>
      </c>
      <c r="L16" s="55">
        <f>[10]sept!U9</f>
        <v>72877</v>
      </c>
      <c r="M16" s="55">
        <f>[10]sept!V9</f>
        <v>73701</v>
      </c>
      <c r="N16" s="55">
        <f>[10]sept!W9</f>
        <v>73759</v>
      </c>
      <c r="O16" s="55">
        <f>[10]sept!X9</f>
        <v>75308</v>
      </c>
      <c r="P16" s="55">
        <f>[10]sept!Y9</f>
        <v>76272</v>
      </c>
      <c r="Q16" s="55">
        <f>[10]sept!Z9</f>
        <v>85867</v>
      </c>
      <c r="R16" s="55">
        <f>[10]sept!AA9</f>
        <v>88002</v>
      </c>
      <c r="S16" s="55">
        <f>[10]sept!AB9</f>
        <v>89669</v>
      </c>
      <c r="T16" s="55">
        <f>[10]sept!AC9</f>
        <v>87200</v>
      </c>
      <c r="U16" s="55">
        <f>[10]sept!AD9</f>
        <v>83102</v>
      </c>
      <c r="V16" s="55">
        <f>[10]sept!AE9</f>
        <v>84340</v>
      </c>
      <c r="W16" s="55">
        <f>[10]sept!AF9</f>
        <v>50198</v>
      </c>
      <c r="X16" s="55">
        <f>[10]sept!AG9</f>
        <v>57353</v>
      </c>
      <c r="Y16" s="55">
        <f>[10]sept!AH9</f>
        <v>79162</v>
      </c>
      <c r="Z16" s="55">
        <f>[10]sept!AI9</f>
        <v>82235</v>
      </c>
      <c r="AA16" s="55">
        <f>[10]sept!AJ9</f>
        <v>86442</v>
      </c>
      <c r="AB16" s="56">
        <f t="shared" si="0"/>
        <v>5.1158265945157169E-2</v>
      </c>
      <c r="AC16" s="57">
        <f t="shared" si="1"/>
        <v>1.9213233194040363E-2</v>
      </c>
    </row>
    <row r="17" spans="1:29" ht="12.75" hidden="1" outlineLevel="1" x14ac:dyDescent="0.2">
      <c r="A17" s="54" t="s">
        <v>5</v>
      </c>
      <c r="B17" s="54" t="s">
        <v>1</v>
      </c>
      <c r="C17" s="55">
        <f>[10]sept!L10</f>
        <v>197783</v>
      </c>
      <c r="D17" s="55">
        <f>[10]sept!M10</f>
        <v>206537</v>
      </c>
      <c r="E17" s="55">
        <f>[10]sept!N10</f>
        <v>279264</v>
      </c>
      <c r="F17" s="55">
        <f>[10]sept!O10</f>
        <v>314655</v>
      </c>
      <c r="G17" s="55">
        <f>[10]sept!P10</f>
        <v>315936</v>
      </c>
      <c r="H17" s="55">
        <f>[10]sept!Q10</f>
        <v>326625</v>
      </c>
      <c r="I17" s="55">
        <f>[10]sept!R10</f>
        <v>313502</v>
      </c>
      <c r="J17" s="55">
        <f>[10]sept!S10</f>
        <v>335967</v>
      </c>
      <c r="K17" s="55">
        <f>[10]sept!T10</f>
        <v>380859</v>
      </c>
      <c r="L17" s="55">
        <f>[10]sept!U10</f>
        <v>512084</v>
      </c>
      <c r="M17" s="55">
        <f>[10]sept!V10</f>
        <v>847174</v>
      </c>
      <c r="N17" s="55">
        <f>[10]sept!W10</f>
        <v>1045572</v>
      </c>
      <c r="O17" s="55">
        <f>[10]sept!X10</f>
        <v>1136468</v>
      </c>
      <c r="P17" s="55">
        <f>[10]sept!Y10</f>
        <v>1283777</v>
      </c>
      <c r="Q17" s="55">
        <f>[10]sept!Z10</f>
        <v>1465759</v>
      </c>
      <c r="R17" s="55">
        <f>[10]sept!AA10</f>
        <v>1570581</v>
      </c>
      <c r="S17" s="55">
        <f>[10]sept!AB10</f>
        <v>1650673</v>
      </c>
      <c r="T17" s="55">
        <f>[10]sept!AC10</f>
        <v>1729620</v>
      </c>
      <c r="U17" s="55">
        <f>[10]sept!AD10</f>
        <v>1611583</v>
      </c>
      <c r="V17" s="55">
        <f>[10]sept!AE10</f>
        <v>1601432</v>
      </c>
      <c r="W17" s="55">
        <f>[10]sept!AF10</f>
        <v>1641881</v>
      </c>
      <c r="X17" s="55">
        <f>[10]sept!AG10</f>
        <v>1632017</v>
      </c>
      <c r="Y17" s="55">
        <f>[10]sept!AH10</f>
        <v>1644561</v>
      </c>
      <c r="Z17" s="55">
        <f>[10]sept!AI10</f>
        <v>1746306</v>
      </c>
      <c r="AA17" s="55">
        <f>[10]sept!AJ10</f>
        <v>1810396</v>
      </c>
      <c r="AB17" s="56">
        <f t="shared" si="0"/>
        <v>3.6700326288748933E-2</v>
      </c>
      <c r="AC17" s="57">
        <f t="shared" si="1"/>
        <v>2.2129722797010164E-2</v>
      </c>
    </row>
    <row r="18" spans="1:29" ht="12.75" hidden="1" outlineLevel="1" x14ac:dyDescent="0.2">
      <c r="A18" s="54" t="s">
        <v>19</v>
      </c>
      <c r="B18" s="54" t="s">
        <v>3</v>
      </c>
      <c r="C18" s="55">
        <f>[10]sept!L11</f>
        <v>165</v>
      </c>
      <c r="D18" s="55">
        <f>[10]sept!M11</f>
        <v>380</v>
      </c>
      <c r="E18" s="55">
        <f>[10]sept!N11</f>
        <v>649</v>
      </c>
      <c r="F18" s="55">
        <f>[10]sept!O11</f>
        <v>786</v>
      </c>
      <c r="G18" s="55">
        <f>[10]sept!P11</f>
        <v>721</v>
      </c>
      <c r="H18" s="55">
        <f>[10]sept!Q11</f>
        <v>699</v>
      </c>
      <c r="I18" s="55">
        <f>[10]sept!R11</f>
        <v>721</v>
      </c>
      <c r="J18" s="55">
        <f>[10]sept!S11</f>
        <v>716</v>
      </c>
      <c r="K18" s="55">
        <f>[10]sept!T11</f>
        <v>572</v>
      </c>
      <c r="L18" s="55">
        <f>[10]sept!U11</f>
        <v>718</v>
      </c>
      <c r="M18" s="55">
        <f>[10]sept!V11</f>
        <v>618</v>
      </c>
      <c r="N18" s="55">
        <f>[10]sept!W11</f>
        <v>337</v>
      </c>
      <c r="O18" s="55">
        <f>[10]sept!X11</f>
        <v>714</v>
      </c>
      <c r="P18" s="55">
        <f>[10]sept!Y11</f>
        <v>738</v>
      </c>
      <c r="Q18" s="55">
        <f>[10]sept!Z11</f>
        <v>609</v>
      </c>
      <c r="R18" s="55">
        <f>[10]sept!AA11</f>
        <v>638</v>
      </c>
      <c r="S18" s="55">
        <f>[10]sept!AB11</f>
        <v>599</v>
      </c>
      <c r="T18" s="55">
        <f>[10]sept!AC11</f>
        <v>580</v>
      </c>
      <c r="U18" s="55">
        <f>[10]sept!AD11</f>
        <v>601</v>
      </c>
      <c r="V18" s="55">
        <f>[10]sept!AE11</f>
        <v>501</v>
      </c>
      <c r="W18" s="55">
        <f>[10]sept!AF11</f>
        <v>30</v>
      </c>
      <c r="X18" s="55">
        <f>[10]sept!AG11</f>
        <v>364</v>
      </c>
      <c r="Y18" s="55">
        <f>[10]sept!AH11</f>
        <v>460</v>
      </c>
      <c r="Z18" s="55">
        <f>[10]sept!AI11</f>
        <v>334</v>
      </c>
      <c r="AA18" s="55">
        <f>[10]sept!AJ11</f>
        <v>323</v>
      </c>
      <c r="AB18" s="56">
        <f t="shared" si="0"/>
        <v>-3.2934131736526949E-2</v>
      </c>
      <c r="AC18" s="57">
        <f t="shared" si="1"/>
        <v>0.9974691195264983</v>
      </c>
    </row>
    <row r="19" spans="1:29" ht="12.75" collapsed="1" x14ac:dyDescent="0.2">
      <c r="A19" s="60" t="s">
        <v>8</v>
      </c>
      <c r="B19" s="60" t="s">
        <v>9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8"/>
      <c r="AC19" s="59"/>
    </row>
    <row r="20" spans="1:29" ht="14.25" x14ac:dyDescent="0.2">
      <c r="A20" s="54" t="s">
        <v>17</v>
      </c>
      <c r="B20" s="54" t="s">
        <v>16</v>
      </c>
      <c r="C20" s="55">
        <f>[9]sept!L$29</f>
        <v>115</v>
      </c>
      <c r="D20" s="55">
        <f>[9]sept!M$29</f>
        <v>117</v>
      </c>
      <c r="E20" s="55">
        <f>[9]sept!N$29</f>
        <v>116</v>
      </c>
      <c r="F20" s="55">
        <f>[9]sept!O$29</f>
        <v>116</v>
      </c>
      <c r="G20" s="55">
        <f>[9]sept!P$29</f>
        <v>105</v>
      </c>
      <c r="H20" s="55">
        <f>[9]sept!Q$29</f>
        <v>116</v>
      </c>
      <c r="I20" s="55">
        <f>[9]sept!R$29</f>
        <v>127</v>
      </c>
      <c r="J20" s="55">
        <f>[9]sept!S$29</f>
        <v>129</v>
      </c>
      <c r="K20" s="55">
        <f>[9]sept!T$29</f>
        <v>129</v>
      </c>
      <c r="L20" s="55">
        <f>[9]sept!U$29</f>
        <v>136</v>
      </c>
      <c r="M20" s="55">
        <f>[9]sept!V$29</f>
        <v>134</v>
      </c>
      <c r="N20" s="55">
        <f>[9]sept!W$29</f>
        <v>133</v>
      </c>
      <c r="O20" s="55">
        <f>[9]sept!X$29</f>
        <v>131</v>
      </c>
      <c r="P20" s="55">
        <f>[9]sept!Y$29</f>
        <v>130</v>
      </c>
      <c r="Q20" s="55">
        <f>[9]sept!Z$29</f>
        <v>129</v>
      </c>
      <c r="R20" s="55">
        <f>[9]sept!AA$29</f>
        <v>128</v>
      </c>
      <c r="S20" s="55">
        <f>[9]sept!AB$29</f>
        <v>126</v>
      </c>
      <c r="T20" s="55">
        <f>[9]sept!AC$29</f>
        <v>128</v>
      </c>
      <c r="U20" s="55">
        <f>[9]sept!AD$29</f>
        <v>125</v>
      </c>
      <c r="V20" s="55">
        <f>[9]sept!AE$29</f>
        <v>124</v>
      </c>
      <c r="W20" s="55">
        <f>[9]sept!AF$29</f>
        <v>121</v>
      </c>
      <c r="X20" s="55">
        <f>[9]sept!AG$29</f>
        <v>125</v>
      </c>
      <c r="Y20" s="55">
        <f>[9]sept!AH$29</f>
        <v>127</v>
      </c>
      <c r="Z20" s="55">
        <f>[9]sept!AI$29</f>
        <v>133</v>
      </c>
      <c r="AA20" s="55">
        <f>[9]sept!AJ$29</f>
        <v>135</v>
      </c>
      <c r="AB20" s="56">
        <f t="shared" si="0"/>
        <v>1.5037593984962405E-2</v>
      </c>
      <c r="AC20" s="57">
        <f t="shared" si="1"/>
        <v>4.8204569214243776E-3</v>
      </c>
    </row>
    <row r="21" spans="1:29" ht="14.25" x14ac:dyDescent="0.2">
      <c r="A21" s="54" t="s">
        <v>15</v>
      </c>
      <c r="B21" s="54" t="s">
        <v>14</v>
      </c>
      <c r="C21" s="55" t="str">
        <f>[9]sept!L18</f>
        <v>…</v>
      </c>
      <c r="D21" s="55" t="str">
        <f>[9]sept!M18</f>
        <v>…</v>
      </c>
      <c r="E21" s="55">
        <f>[9]sept!N18</f>
        <v>43</v>
      </c>
      <c r="F21" s="55">
        <f>[9]sept!O18</f>
        <v>44</v>
      </c>
      <c r="G21" s="55">
        <f>[9]sept!P18</f>
        <v>44</v>
      </c>
      <c r="H21" s="55">
        <f>[9]sept!Q18</f>
        <v>49</v>
      </c>
      <c r="I21" s="55">
        <f>[9]sept!R18</f>
        <v>55</v>
      </c>
      <c r="J21" s="55">
        <f>[9]sept!S18</f>
        <v>55</v>
      </c>
      <c r="K21" s="55">
        <f>[9]sept!T18</f>
        <v>55</v>
      </c>
      <c r="L21" s="55">
        <f>[9]sept!U18</f>
        <v>63</v>
      </c>
      <c r="M21" s="55">
        <f>[9]sept!V18</f>
        <v>63</v>
      </c>
      <c r="N21" s="55">
        <f>[9]sept!W18</f>
        <v>63</v>
      </c>
      <c r="O21" s="55">
        <f>[9]sept!X18</f>
        <v>63</v>
      </c>
      <c r="P21" s="55">
        <f>[9]sept!Y18</f>
        <v>63</v>
      </c>
      <c r="Q21" s="55">
        <f>[9]sept!Z18</f>
        <v>63</v>
      </c>
      <c r="R21" s="55">
        <f>[9]sept!AA18</f>
        <v>62</v>
      </c>
      <c r="S21" s="55">
        <f>[9]sept!AB18</f>
        <v>62</v>
      </c>
      <c r="T21" s="55">
        <f>[9]sept!AC18</f>
        <v>63</v>
      </c>
      <c r="U21" s="55">
        <f>[9]sept!AD18</f>
        <v>62</v>
      </c>
      <c r="V21" s="55">
        <f>[9]sept!AE18</f>
        <v>63</v>
      </c>
      <c r="W21" s="55">
        <f>[9]sept!AF18</f>
        <v>63</v>
      </c>
      <c r="X21" s="55">
        <f>[9]sept!AG18</f>
        <v>63</v>
      </c>
      <c r="Y21" s="55">
        <f>[9]sept!AH18</f>
        <v>63</v>
      </c>
      <c r="Z21" s="55">
        <f>[9]sept!AI18</f>
        <v>70</v>
      </c>
      <c r="AA21" s="55">
        <f>[9]sept!AJ18</f>
        <v>70</v>
      </c>
      <c r="AB21" s="56">
        <f t="shared" si="0"/>
        <v>0</v>
      </c>
      <c r="AC21" s="57">
        <f t="shared" si="1"/>
        <v>1.1162314388120839E-2</v>
      </c>
    </row>
    <row r="22" spans="1:29" ht="12.75" x14ac:dyDescent="0.2">
      <c r="A22" s="54" t="s">
        <v>10</v>
      </c>
      <c r="B22" s="54" t="s">
        <v>2</v>
      </c>
      <c r="C22" s="55">
        <f>[9]sept!L19</f>
        <v>143</v>
      </c>
      <c r="D22" s="55">
        <f>[9]sept!M19</f>
        <v>142</v>
      </c>
      <c r="E22" s="55">
        <f>[9]sept!N19</f>
        <v>139</v>
      </c>
      <c r="F22" s="55">
        <f>[9]sept!O19</f>
        <v>137</v>
      </c>
      <c r="G22" s="55">
        <f>[9]sept!P19</f>
        <v>131</v>
      </c>
      <c r="H22" s="55">
        <f>[9]sept!Q19</f>
        <v>136</v>
      </c>
      <c r="I22" s="55">
        <f>[9]sept!R19</f>
        <v>140</v>
      </c>
      <c r="J22" s="55">
        <f>[9]sept!S19</f>
        <v>139</v>
      </c>
      <c r="K22" s="55">
        <f>[9]sept!T19</f>
        <v>139</v>
      </c>
      <c r="L22" s="55">
        <f>[9]sept!U19</f>
        <v>147</v>
      </c>
      <c r="M22" s="55">
        <f>[9]sept!V19</f>
        <v>145</v>
      </c>
      <c r="N22" s="55">
        <f>[9]sept!W19</f>
        <v>146</v>
      </c>
      <c r="O22" s="55">
        <f>[9]sept!X19</f>
        <v>145</v>
      </c>
      <c r="P22" s="55">
        <f>[9]sept!Y19</f>
        <v>145</v>
      </c>
      <c r="Q22" s="55">
        <f>[9]sept!Z19</f>
        <v>145</v>
      </c>
      <c r="R22" s="55">
        <f>[9]sept!AA19</f>
        <v>147</v>
      </c>
      <c r="S22" s="55">
        <f>[9]sept!AB19</f>
        <v>148</v>
      </c>
      <c r="T22" s="55">
        <f>[9]sept!AC19</f>
        <v>149</v>
      </c>
      <c r="U22" s="55">
        <f>[9]sept!AD19</f>
        <v>150</v>
      </c>
      <c r="V22" s="55">
        <f>[9]sept!AE19</f>
        <v>153</v>
      </c>
      <c r="W22" s="55">
        <f>[9]sept!AF19</f>
        <v>153</v>
      </c>
      <c r="X22" s="55">
        <f>[9]sept!AG19</f>
        <v>149</v>
      </c>
      <c r="Y22" s="55">
        <f>[9]sept!AH19</f>
        <v>153</v>
      </c>
      <c r="Z22" s="55">
        <f>[9]sept!AI19</f>
        <v>161</v>
      </c>
      <c r="AA22" s="55">
        <f>[9]sept!AJ19</f>
        <v>162</v>
      </c>
      <c r="AB22" s="56">
        <f t="shared" si="0"/>
        <v>6.2111801242236021E-3</v>
      </c>
      <c r="AC22" s="57">
        <f t="shared" si="1"/>
        <v>1.1326459924723057E-2</v>
      </c>
    </row>
    <row r="23" spans="1:29" ht="12.75" x14ac:dyDescent="0.2">
      <c r="A23" s="54" t="s">
        <v>18</v>
      </c>
      <c r="B23" s="54" t="s">
        <v>13</v>
      </c>
      <c r="C23" s="55">
        <f>[9]sept!L20</f>
        <v>95</v>
      </c>
      <c r="D23" s="55">
        <f>[9]sept!M20</f>
        <v>98</v>
      </c>
      <c r="E23" s="55">
        <f>[9]sept!N20</f>
        <v>97</v>
      </c>
      <c r="F23" s="55">
        <f>[9]sept!O20</f>
        <v>110</v>
      </c>
      <c r="G23" s="55">
        <f>[9]sept!P20</f>
        <v>112</v>
      </c>
      <c r="H23" s="55">
        <f>[9]sept!Q20</f>
        <v>120</v>
      </c>
      <c r="I23" s="55">
        <f>[9]sept!R20</f>
        <v>129</v>
      </c>
      <c r="J23" s="55">
        <f>[9]sept!S20</f>
        <v>130</v>
      </c>
      <c r="K23" s="55">
        <f>[9]sept!T20</f>
        <v>132</v>
      </c>
      <c r="L23" s="55">
        <f>[9]sept!U20</f>
        <v>145</v>
      </c>
      <c r="M23" s="55">
        <f>[9]sept!V20</f>
        <v>144</v>
      </c>
      <c r="N23" s="55">
        <f>[9]sept!W20</f>
        <v>145</v>
      </c>
      <c r="O23" s="55">
        <f>[9]sept!X20</f>
        <v>146</v>
      </c>
      <c r="P23" s="55">
        <f>[9]sept!Y20</f>
        <v>147</v>
      </c>
      <c r="Q23" s="55">
        <f>[9]sept!Z20</f>
        <v>144</v>
      </c>
      <c r="R23" s="55">
        <f>[9]sept!AA20</f>
        <v>144</v>
      </c>
      <c r="S23" s="55">
        <f>[9]sept!AB20</f>
        <v>142</v>
      </c>
      <c r="T23" s="55">
        <f>[9]sept!AC20</f>
        <v>142</v>
      </c>
      <c r="U23" s="55">
        <f>[9]sept!AD20</f>
        <v>143</v>
      </c>
      <c r="V23" s="55">
        <f>[9]sept!AE20</f>
        <v>143</v>
      </c>
      <c r="W23" s="55">
        <f>[9]sept!AF20</f>
        <v>139</v>
      </c>
      <c r="X23" s="55">
        <f>[9]sept!AG20</f>
        <v>149</v>
      </c>
      <c r="Y23" s="55">
        <f>[9]sept!AH20</f>
        <v>145</v>
      </c>
      <c r="Z23" s="55">
        <f>[9]sept!AI20</f>
        <v>158</v>
      </c>
      <c r="AA23" s="55">
        <f>[9]sept!AJ20</f>
        <v>157</v>
      </c>
      <c r="AB23" s="56">
        <f t="shared" si="0"/>
        <v>-6.3291139240506328E-3</v>
      </c>
      <c r="AC23" s="57">
        <f t="shared" si="1"/>
        <v>9.3604203609225205E-3</v>
      </c>
    </row>
    <row r="24" spans="1:29" ht="12.75" x14ac:dyDescent="0.2">
      <c r="A24" s="54" t="s">
        <v>5</v>
      </c>
      <c r="B24" s="54" t="s">
        <v>1</v>
      </c>
      <c r="C24" s="55">
        <f>[9]sept!L21</f>
        <v>80</v>
      </c>
      <c r="D24" s="55">
        <f>[9]sept!M21</f>
        <v>81</v>
      </c>
      <c r="E24" s="55">
        <f>[9]sept!N21</f>
        <v>85</v>
      </c>
      <c r="F24" s="55">
        <f>[9]sept!O21</f>
        <v>83</v>
      </c>
      <c r="G24" s="55">
        <f>[9]sept!P21</f>
        <v>73</v>
      </c>
      <c r="H24" s="55">
        <f>[9]sept!Q21</f>
        <v>87</v>
      </c>
      <c r="I24" s="55">
        <f>[9]sept!R21</f>
        <v>97</v>
      </c>
      <c r="J24" s="55">
        <f>[9]sept!S21</f>
        <v>102</v>
      </c>
      <c r="K24" s="55">
        <f>[9]sept!T21</f>
        <v>106</v>
      </c>
      <c r="L24" s="55">
        <f>[9]sept!U21</f>
        <v>109</v>
      </c>
      <c r="M24" s="55">
        <f>[9]sept!V21</f>
        <v>108</v>
      </c>
      <c r="N24" s="55">
        <f>[9]sept!W21</f>
        <v>108</v>
      </c>
      <c r="O24" s="55">
        <f>[9]sept!X21</f>
        <v>109</v>
      </c>
      <c r="P24" s="55">
        <f>[9]sept!Y21</f>
        <v>109</v>
      </c>
      <c r="Q24" s="55">
        <f>[9]sept!Z21</f>
        <v>107</v>
      </c>
      <c r="R24" s="55">
        <f>[9]sept!AA21</f>
        <v>106</v>
      </c>
      <c r="S24" s="55">
        <f>[9]sept!AB21</f>
        <v>105</v>
      </c>
      <c r="T24" s="55">
        <f>[9]sept!AC21</f>
        <v>106</v>
      </c>
      <c r="U24" s="55">
        <f>[9]sept!AD21</f>
        <v>105</v>
      </c>
      <c r="V24" s="55">
        <f>[9]sept!AE21</f>
        <v>104</v>
      </c>
      <c r="W24" s="55">
        <f>[9]sept!AF21</f>
        <v>103</v>
      </c>
      <c r="X24" s="55">
        <f>[9]sept!AG21</f>
        <v>103</v>
      </c>
      <c r="Y24" s="55">
        <f>[9]sept!AH21</f>
        <v>104</v>
      </c>
      <c r="Z24" s="55">
        <f>[9]sept!AI21</f>
        <v>110</v>
      </c>
      <c r="AA24" s="55">
        <f>[9]sept!AJ21</f>
        <v>112</v>
      </c>
      <c r="AB24" s="56">
        <f t="shared" si="0"/>
        <v>1.8181818181818181E-2</v>
      </c>
      <c r="AC24" s="57">
        <f t="shared" si="1"/>
        <v>4.7753760201993678E-3</v>
      </c>
    </row>
    <row r="25" spans="1:29" ht="12.75" x14ac:dyDescent="0.2">
      <c r="A25" s="54" t="s">
        <v>57</v>
      </c>
      <c r="B25" s="54" t="s">
        <v>3</v>
      </c>
      <c r="C25" s="55">
        <f>[9]sept!L22</f>
        <v>97</v>
      </c>
      <c r="D25" s="55">
        <f>[9]sept!M22</f>
        <v>95</v>
      </c>
      <c r="E25" s="55">
        <f>[9]sept!N22</f>
        <v>99</v>
      </c>
      <c r="F25" s="55">
        <f>[9]sept!O22</f>
        <v>100</v>
      </c>
      <c r="G25" s="55">
        <f>[9]sept!P22</f>
        <v>98</v>
      </c>
      <c r="H25" s="55">
        <f>[9]sept!Q22</f>
        <v>111</v>
      </c>
      <c r="I25" s="55">
        <f>[9]sept!R22</f>
        <v>120</v>
      </c>
      <c r="J25" s="55">
        <f>[9]sept!S22</f>
        <v>121</v>
      </c>
      <c r="K25" s="55">
        <f>[9]sept!T22</f>
        <v>121</v>
      </c>
      <c r="L25" s="55">
        <f>[9]sept!U22</f>
        <v>127</v>
      </c>
      <c r="M25" s="55">
        <f>[9]sept!V22</f>
        <v>130</v>
      </c>
      <c r="N25" s="55">
        <f>[9]sept!W22</f>
        <v>132</v>
      </c>
      <c r="O25" s="55">
        <f>[9]sept!X22</f>
        <v>132</v>
      </c>
      <c r="P25" s="55">
        <f>[9]sept!Y22</f>
        <v>129</v>
      </c>
      <c r="Q25" s="55">
        <f>[9]sept!Z22</f>
        <v>124</v>
      </c>
      <c r="R25" s="55">
        <f>[9]sept!AA22</f>
        <v>127</v>
      </c>
      <c r="S25" s="55">
        <f>[9]sept!AB22</f>
        <v>124</v>
      </c>
      <c r="T25" s="55">
        <f>[9]sept!AC22</f>
        <v>125</v>
      </c>
      <c r="U25" s="55">
        <f>[9]sept!AD22</f>
        <v>134</v>
      </c>
      <c r="V25" s="55">
        <f>[9]sept!AE22</f>
        <v>131</v>
      </c>
      <c r="W25" s="55">
        <f>[9]sept!AF22</f>
        <v>130</v>
      </c>
      <c r="X25" s="55">
        <f>[9]sept!AG22</f>
        <v>128</v>
      </c>
      <c r="Y25" s="55">
        <f>[9]sept!AH22</f>
        <v>142</v>
      </c>
      <c r="Z25" s="55">
        <f>[9]sept!AI22</f>
        <v>149</v>
      </c>
      <c r="AA25" s="55">
        <f>[9]sept!AJ22</f>
        <v>152</v>
      </c>
      <c r="AB25" s="56">
        <f t="shared" si="0"/>
        <v>2.0134228187919462E-2</v>
      </c>
      <c r="AC25" s="57">
        <f t="shared" si="1"/>
        <v>2.1403475723547387E-2</v>
      </c>
    </row>
    <row r="26" spans="1:29" ht="12.75" x14ac:dyDescent="0.2">
      <c r="A26" s="44" t="s">
        <v>52</v>
      </c>
      <c r="B26" s="45" t="s">
        <v>53</v>
      </c>
      <c r="C26" s="48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48"/>
      <c r="AC26" s="49"/>
    </row>
    <row r="27" spans="1:29" ht="12.75" x14ac:dyDescent="0.2">
      <c r="A27" s="50" t="s">
        <v>6</v>
      </c>
      <c r="B27" s="50" t="s">
        <v>47</v>
      </c>
      <c r="C27" s="62"/>
      <c r="AB27" s="62"/>
      <c r="AC27" s="63"/>
    </row>
    <row r="28" spans="1:29" ht="14.25" x14ac:dyDescent="0.2">
      <c r="A28" s="54" t="s">
        <v>43</v>
      </c>
      <c r="B28" s="54" t="s">
        <v>45</v>
      </c>
      <c r="C28" s="64" t="str">
        <f>[8]elternsch_geburtsjahr_9!K6</f>
        <v>–</v>
      </c>
      <c r="D28" s="55" t="str">
        <f>[8]elternsch_geburtsjahr_9!L6</f>
        <v>–</v>
      </c>
      <c r="E28" s="55" t="str">
        <f>[8]elternsch_geburtsjahr_9!M6</f>
        <v>–</v>
      </c>
      <c r="F28" s="55" t="str">
        <f>[8]elternsch_geburtsjahr_9!N6</f>
        <v>–</v>
      </c>
      <c r="G28" s="55" t="str">
        <f>[8]elternsch_geburtsjahr_9!O6</f>
        <v>–</v>
      </c>
      <c r="H28" s="55">
        <f>(I28/(1+([8]sept!S$14-[8]sept!R$14)/ABS([8]sept!R$14)))</f>
        <v>27123.027551376268</v>
      </c>
      <c r="I28" s="55">
        <f>(J28/(1+([8]sept!T$14-[8]sept!S$14)/ABS([8]sept!S$14)))</f>
        <v>48298.402743512561</v>
      </c>
      <c r="J28" s="55">
        <f>(K28/(1+([8]sept!U$14-[8]sept!T$14)/ABS([8]sept!T$14)))</f>
        <v>50032.800423668588</v>
      </c>
      <c r="K28" s="55">
        <f>(L28/(1+([8]sept!V$14-[8]sept!U$14)/ABS([8]sept!U$14)))</f>
        <v>53514.431289476728</v>
      </c>
      <c r="L28" s="55">
        <f>(M28/(1+([8]sept!W$14-[8]sept!V$14)/ABS([8]sept!V$14)))</f>
        <v>56593.348170345766</v>
      </c>
      <c r="M28" s="55">
        <f>(N28/(1+([8]sept!X$14-[8]sept!W$14)/ABS([8]sept!W$14)))</f>
        <v>59356.992947467661</v>
      </c>
      <c r="N28" s="55">
        <f>(O28/(1+([8]sept!Y$14-[8]sept!X$14)/ABS([8]sept!X$14)))</f>
        <v>60183.278613776965</v>
      </c>
      <c r="O28" s="55">
        <f>(P28/(1+([8]sept!Z$14-[8]sept!Y$14)/ABS([8]sept!Y$14)))</f>
        <v>60796.976220307668</v>
      </c>
      <c r="P28" s="55">
        <f>[8]elternsch_geburtsjahr_9!X6</f>
        <v>62107</v>
      </c>
      <c r="Q28" s="55">
        <f>[8]elternsch_geburtsjahr_9!Y6</f>
        <v>64651</v>
      </c>
      <c r="R28" s="55">
        <f>[8]elternsch_geburtsjahr_9!Z6</f>
        <v>66340</v>
      </c>
      <c r="S28" s="55">
        <f>[8]elternsch_geburtsjahr_9!AA6</f>
        <v>67468</v>
      </c>
      <c r="T28" s="55">
        <f>[8]elternsch_geburtsjahr_9!AB6</f>
        <v>67547</v>
      </c>
      <c r="U28" s="55">
        <f>[8]elternsch_geburtsjahr_9!AC6</f>
        <v>68520</v>
      </c>
      <c r="V28" s="55">
        <f>[8]elternsch_geburtsjahr_9!AD6</f>
        <v>68551</v>
      </c>
      <c r="W28" s="55">
        <f>[8]elternsch_geburtsjahr_9!AE6</f>
        <v>69400</v>
      </c>
      <c r="X28" s="55">
        <f>[8]elternsch_geburtsjahr_9!AF6</f>
        <v>73794</v>
      </c>
      <c r="Y28" s="55">
        <f>[8]elternsch_geburtsjahr_9!AG6</f>
        <v>67640</v>
      </c>
      <c r="Z28" s="55">
        <f>[8]elternsch_geburtsjahr_9!AH6</f>
        <v>65592</v>
      </c>
      <c r="AA28" s="82">
        <f>[8]elternsch_geburtsjahr_9!AI6</f>
        <v>64055</v>
      </c>
      <c r="AB28" s="83">
        <f t="shared" si="0"/>
        <v>-2.3432735699475547E-2</v>
      </c>
      <c r="AC28" s="84">
        <f t="shared" si="1"/>
        <v>-2.24959581085573E-4</v>
      </c>
    </row>
    <row r="29" spans="1:29" ht="14.25" x14ac:dyDescent="0.2">
      <c r="A29" s="54" t="s">
        <v>44</v>
      </c>
      <c r="B29" s="54" t="s">
        <v>46</v>
      </c>
      <c r="C29" s="64" t="str">
        <f>[8]elternsch_geburtsjahr_9!K7</f>
        <v>–</v>
      </c>
      <c r="D29" s="55" t="str">
        <f>[8]elternsch_geburtsjahr_9!L7</f>
        <v>–</v>
      </c>
      <c r="E29" s="55" t="str">
        <f>[8]elternsch_geburtsjahr_9!M7</f>
        <v>–</v>
      </c>
      <c r="F29" s="55" t="str">
        <f>[8]elternsch_geburtsjahr_9!N7</f>
        <v>–</v>
      </c>
      <c r="G29" s="55" t="str">
        <f>[8]elternsch_geburtsjahr_9!O7</f>
        <v>–</v>
      </c>
      <c r="H29" s="55" t="str">
        <f>[8]elternsch_geburtsjahr_9!P7</f>
        <v>–</v>
      </c>
      <c r="I29" s="55" t="str">
        <f>[8]elternsch_geburtsjahr_9!Q7</f>
        <v>–</v>
      </c>
      <c r="J29" s="55" t="str">
        <f>[8]elternsch_geburtsjahr_9!R7</f>
        <v>–</v>
      </c>
      <c r="K29" s="55" t="str">
        <f>[8]elternsch_geburtsjahr_9!S7</f>
        <v>–</v>
      </c>
      <c r="L29" s="55" t="str">
        <f>[8]elternsch_geburtsjahr_9!T7</f>
        <v>–</v>
      </c>
      <c r="M29" s="55" t="str">
        <f>[8]elternsch_geburtsjahr_9!U7</f>
        <v>–</v>
      </c>
      <c r="N29" s="55" t="str">
        <f>[8]elternsch_geburtsjahr_9!V7</f>
        <v>–</v>
      </c>
      <c r="O29" s="55" t="str">
        <f>[8]elternsch_geburtsjahr_9!W7</f>
        <v>–</v>
      </c>
      <c r="P29" s="55" t="str">
        <f>[8]elternsch_geburtsjahr_9!X7</f>
        <v>–</v>
      </c>
      <c r="Q29" s="55" t="str">
        <f>[8]elternsch_geburtsjahr_9!Y7</f>
        <v>–</v>
      </c>
      <c r="R29" s="55" t="str">
        <f>[8]elternsch_geburtsjahr_9!Z7</f>
        <v>–</v>
      </c>
      <c r="S29" s="55" t="str">
        <f>[8]elternsch_geburtsjahr_9!AA7</f>
        <v>–</v>
      </c>
      <c r="T29" s="55" t="str">
        <f>[8]elternsch_geburtsjahr_9!AB7</f>
        <v>–</v>
      </c>
      <c r="U29" s="55" t="str">
        <f>[8]elternsch_geburtsjahr_9!AC7</f>
        <v>–</v>
      </c>
      <c r="V29" s="55" t="str">
        <f>[8]elternsch_geburtsjahr_9!AD7</f>
        <v>–</v>
      </c>
      <c r="W29" s="55" t="str">
        <f>[8]elternsch_geburtsjahr_9!AE7</f>
        <v>–</v>
      </c>
      <c r="X29" s="55">
        <f>[8]elternsch_geburtsjahr_9!AF7</f>
        <v>67215</v>
      </c>
      <c r="Y29" s="55">
        <f>[8]elternsch_geburtsjahr_9!AG7</f>
        <v>62635</v>
      </c>
      <c r="Z29" s="55">
        <f>[8]elternsch_geburtsjahr_9!AH7</f>
        <v>62902</v>
      </c>
      <c r="AA29" s="82">
        <f>[8]elternsch_geburtsjahr_9!AI7</f>
        <v>61479</v>
      </c>
      <c r="AB29" s="83">
        <f t="shared" si="0"/>
        <v>-2.262249213061588E-2</v>
      </c>
      <c r="AC29" s="84" t="str">
        <f t="shared" si="1"/>
        <v>–</v>
      </c>
    </row>
    <row r="30" spans="1:29" ht="14.25" x14ac:dyDescent="0.2">
      <c r="A30" s="54" t="s">
        <v>42</v>
      </c>
      <c r="B30" s="54" t="s">
        <v>41</v>
      </c>
      <c r="C30" s="64" t="str">
        <f>[8]elternsch_geburtsjahr_9!K8</f>
        <v>–</v>
      </c>
      <c r="D30" s="55" t="str">
        <f>[8]elternsch_geburtsjahr_9!L8</f>
        <v>–</v>
      </c>
      <c r="E30" s="55" t="str">
        <f>[8]elternsch_geburtsjahr_9!M8</f>
        <v>–</v>
      </c>
      <c r="F30" s="55" t="str">
        <f>[8]elternsch_geburtsjahr_9!N8</f>
        <v>–</v>
      </c>
      <c r="G30" s="55" t="str">
        <f>[8]elternsch_geburtsjahr_9!O8</f>
        <v>–</v>
      </c>
      <c r="H30" s="55" t="str">
        <f>[8]elternsch_geburtsjahr_9!P8</f>
        <v>–</v>
      </c>
      <c r="I30" s="55" t="str">
        <f>[8]elternsch_geburtsjahr_9!Q8</f>
        <v>–</v>
      </c>
      <c r="J30" s="55" t="str">
        <f>[8]elternsch_geburtsjahr_9!R8</f>
        <v>–</v>
      </c>
      <c r="K30" s="55" t="str">
        <f>[8]elternsch_geburtsjahr_9!S8</f>
        <v>–</v>
      </c>
      <c r="L30" s="55" t="str">
        <f>[8]elternsch_geburtsjahr_9!T8</f>
        <v>–</v>
      </c>
      <c r="M30" s="55" t="str">
        <f>[8]elternsch_geburtsjahr_9!U8</f>
        <v>–</v>
      </c>
      <c r="N30" s="55" t="str">
        <f>[8]elternsch_geburtsjahr_9!V8</f>
        <v>–</v>
      </c>
      <c r="O30" s="55" t="str">
        <f>[8]elternsch_geburtsjahr_9!W8</f>
        <v>–</v>
      </c>
      <c r="P30" s="55" t="str">
        <f>[8]elternsch_geburtsjahr_9!X8</f>
        <v>–</v>
      </c>
      <c r="Q30" s="55" t="str">
        <f>[8]elternsch_geburtsjahr_9!Y8</f>
        <v>–</v>
      </c>
      <c r="R30" s="55" t="str">
        <f>[8]elternsch_geburtsjahr_9!Z8</f>
        <v>–</v>
      </c>
      <c r="S30" s="55" t="str">
        <f>[8]elternsch_geburtsjahr_9!AA8</f>
        <v>–</v>
      </c>
      <c r="T30" s="55" t="str">
        <f>[8]elternsch_geburtsjahr_9!AB8</f>
        <v>–</v>
      </c>
      <c r="U30" s="55" t="str">
        <f>[8]elternsch_geburtsjahr_9!AC8</f>
        <v>–</v>
      </c>
      <c r="V30" s="55" t="str">
        <f>[8]elternsch_geburtsjahr_9!AD8</f>
        <v>–</v>
      </c>
      <c r="W30" s="55" t="str">
        <f>[8]elternsch_geburtsjahr_9!AE8</f>
        <v>–</v>
      </c>
      <c r="X30" s="55">
        <f>[8]elternsch_geburtsjahr_9!AF8</f>
        <v>568</v>
      </c>
      <c r="Y30" s="55">
        <f>[8]elternsch_geburtsjahr_9!AG8</f>
        <v>937</v>
      </c>
      <c r="Z30" s="55">
        <f>[8]elternsch_geburtsjahr_9!AH8</f>
        <v>813</v>
      </c>
      <c r="AA30" s="82">
        <f>[8]elternsch_geburtsjahr_9!AI8</f>
        <v>910</v>
      </c>
      <c r="AB30" s="83">
        <f t="shared" si="0"/>
        <v>0.11931119311193111</v>
      </c>
      <c r="AC30" s="84" t="str">
        <f t="shared" si="1"/>
        <v>–</v>
      </c>
    </row>
    <row r="31" spans="1:29" ht="14.25" x14ac:dyDescent="0.2">
      <c r="A31" s="54" t="s">
        <v>40</v>
      </c>
      <c r="B31" s="54" t="s">
        <v>40</v>
      </c>
      <c r="C31" s="64" t="str">
        <f>[8]elternsch_geburtsjahr_9!K$9</f>
        <v>–</v>
      </c>
      <c r="D31" s="55" t="str">
        <f>[8]elternsch_geburtsjahr_9!L$9</f>
        <v>–</v>
      </c>
      <c r="E31" s="55" t="str">
        <f>[8]elternsch_geburtsjahr_9!M$9</f>
        <v>–</v>
      </c>
      <c r="F31" s="55" t="str">
        <f>[8]elternsch_geburtsjahr_9!N$9</f>
        <v>–</v>
      </c>
      <c r="G31" s="55" t="str">
        <f>[8]elternsch_geburtsjahr_9!O$9</f>
        <v>–</v>
      </c>
      <c r="H31" s="55" t="str">
        <f>[8]elternsch_geburtsjahr_9!P$9</f>
        <v>–</v>
      </c>
      <c r="I31" s="55" t="str">
        <f>[8]elternsch_geburtsjahr_9!Q$9</f>
        <v>–</v>
      </c>
      <c r="J31" s="55" t="str">
        <f>[8]elternsch_geburtsjahr_9!R$9</f>
        <v>–</v>
      </c>
      <c r="K31" s="55" t="str">
        <f>[8]elternsch_geburtsjahr_9!S$9</f>
        <v>–</v>
      </c>
      <c r="L31" s="55" t="str">
        <f>[8]elternsch_geburtsjahr_9!T$9</f>
        <v>–</v>
      </c>
      <c r="M31" s="55" t="str">
        <f>[8]elternsch_geburtsjahr_9!U$9</f>
        <v>–</v>
      </c>
      <c r="N31" s="55" t="str">
        <f>[8]elternsch_geburtsjahr_9!V$9</f>
        <v>–</v>
      </c>
      <c r="O31" s="55" t="str">
        <f>[8]elternsch_geburtsjahr_9!W$9</f>
        <v>–</v>
      </c>
      <c r="P31" s="55" t="str">
        <f>[8]elternsch_geburtsjahr_9!X$9</f>
        <v>–</v>
      </c>
      <c r="Q31" s="55" t="str">
        <f>[8]elternsch_geburtsjahr_9!Y$9</f>
        <v>–</v>
      </c>
      <c r="R31" s="55" t="str">
        <f>[8]elternsch_geburtsjahr_9!Z$9</f>
        <v>–</v>
      </c>
      <c r="S31" s="55" t="str">
        <f>[8]elternsch_geburtsjahr_9!AA$9</f>
        <v>–</v>
      </c>
      <c r="T31" s="55" t="str">
        <f>[8]elternsch_geburtsjahr_9!AB$9</f>
        <v>–</v>
      </c>
      <c r="U31" s="55" t="str">
        <f>[8]elternsch_geburtsjahr_9!AC$9</f>
        <v>–</v>
      </c>
      <c r="V31" s="55" t="str">
        <f>[8]elternsch_geburtsjahr_9!AD$9</f>
        <v>–</v>
      </c>
      <c r="W31" s="55" t="str">
        <f>[8]elternsch_geburtsjahr_9!AE$9</f>
        <v>–</v>
      </c>
      <c r="X31" s="55" t="str">
        <f>[8]elternsch_geburtsjahr_9!AF$9</f>
        <v>–</v>
      </c>
      <c r="Y31" s="55" t="str">
        <f>[8]elternsch_geburtsjahr_9!AG$9</f>
        <v>–</v>
      </c>
      <c r="Z31" s="55">
        <f>[8]elternsch_geburtsjahr_9!AH$9</f>
        <v>31</v>
      </c>
      <c r="AA31" s="82">
        <f>[8]elternsch_geburtsjahr_9!AI$9</f>
        <v>30</v>
      </c>
      <c r="AB31" s="83">
        <f t="shared" si="0"/>
        <v>-3.2258064516129031E-2</v>
      </c>
      <c r="AC31" s="84" t="str">
        <f t="shared" si="1"/>
        <v>–</v>
      </c>
    </row>
    <row r="32" spans="1:29" ht="12.75" hidden="1" outlineLevel="1" x14ac:dyDescent="0.2">
      <c r="A32" s="50" t="s">
        <v>11</v>
      </c>
      <c r="B32" s="50" t="s">
        <v>0</v>
      </c>
      <c r="C32" s="64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82"/>
      <c r="AB32" s="83"/>
      <c r="AC32" s="84"/>
    </row>
    <row r="33" spans="1:29" ht="14.25" hidden="1" outlineLevel="1" x14ac:dyDescent="0.2">
      <c r="A33" s="54" t="s">
        <v>43</v>
      </c>
      <c r="B33" s="54" t="s">
        <v>22</v>
      </c>
      <c r="C33" s="64" t="str">
        <f>[10]elternsch_geburtsjahr_9!K$6</f>
        <v>–</v>
      </c>
      <c r="D33" s="55" t="str">
        <f>[10]elternsch_geburtsjahr_9!L$6</f>
        <v>–</v>
      </c>
      <c r="E33" s="55" t="str">
        <f>[10]elternsch_geburtsjahr_9!M$6</f>
        <v>–</v>
      </c>
      <c r="F33" s="55" t="str">
        <f>[10]elternsch_geburtsjahr_9!N$6</f>
        <v>–</v>
      </c>
      <c r="G33" s="55" t="str">
        <f>[10]elternsch_geburtsjahr_9!O$6</f>
        <v>–</v>
      </c>
      <c r="H33" s="55">
        <f>I33/(1+([10]sept!R$12-[10]sept!Q$12)/ABS([10]sept!Q$12))</f>
        <v>2268454.4517238014</v>
      </c>
      <c r="I33" s="55">
        <f>J33/(1+([10]sept!S$12-[10]sept!R$12)/ABS([10]sept!R$12))</f>
        <v>4660785.1773221269</v>
      </c>
      <c r="J33" s="55">
        <f>K33/(1+([10]sept!T$12-[10]sept!S$12)/ABS([10]sept!S$12))</f>
        <v>4922699.9383060951</v>
      </c>
      <c r="K33" s="55">
        <f>L33/(1+([10]sept!U$12-[10]sept!T$12)/ABS([10]sept!T$12))</f>
        <v>5290066.6673109233</v>
      </c>
      <c r="L33" s="55">
        <f>M33/(1+([10]sept!V$12-[10]sept!U$12)/ABS([10]sept!U$12))</f>
        <v>5593488.9792414745</v>
      </c>
      <c r="M33" s="55">
        <f>N33/(1+([10]sept!W$12-[10]sept!V$12)/ABS([10]sept!V$12))</f>
        <v>5861655.0766363852</v>
      </c>
      <c r="N33" s="55">
        <f>O33/(1+([10]sept!X$12-[10]sept!W$12)/ABS([10]sept!W$12))</f>
        <v>5920479.5710233431</v>
      </c>
      <c r="O33" s="55">
        <f>P33/(1+([10]sept!Y$12-[10]sept!X$12)/ABS([10]sept!X$12))</f>
        <v>5963436.2134175403</v>
      </c>
      <c r="P33" s="55">
        <f>[10]elternsch_geburtsjahr_9!X$14</f>
        <v>6047241</v>
      </c>
      <c r="Q33" s="55">
        <f>[10]elternsch_geburtsjahr_9!Y$14</f>
        <v>6320023</v>
      </c>
      <c r="R33" s="55">
        <f>[10]elternsch_geburtsjahr_9!Z$14</f>
        <v>6485907</v>
      </c>
      <c r="S33" s="55">
        <f>[10]elternsch_geburtsjahr_9!AA$14</f>
        <v>6597312</v>
      </c>
      <c r="T33" s="55">
        <f>[10]elternsch_geburtsjahr_9!AB$14</f>
        <v>6603510</v>
      </c>
      <c r="U33" s="55">
        <f>[10]elternsch_geburtsjahr_9!AC$14</f>
        <v>6701150</v>
      </c>
      <c r="V33" s="55">
        <f>[10]elternsch_geburtsjahr_9!AD$14</f>
        <v>6707914</v>
      </c>
      <c r="W33" s="55">
        <f>[10]elternsch_geburtsjahr_9!AE$14</f>
        <v>6730309</v>
      </c>
      <c r="X33" s="55">
        <f>[10]elternsch_geburtsjahr_9!AF$14</f>
        <v>7249094</v>
      </c>
      <c r="Y33" s="55">
        <f>[10]elternsch_geburtsjahr_9!AG$14</f>
        <v>6796338</v>
      </c>
      <c r="Z33" s="55">
        <f>[10]elternsch_geburtsjahr_9!AH$14</f>
        <v>0</v>
      </c>
      <c r="AA33" s="82">
        <f>[10]elternsch_geburtsjahr_9!AI$14</f>
        <v>0</v>
      </c>
      <c r="AB33" s="83" t="e">
        <f t="shared" si="0"/>
        <v>#DIV/0!</v>
      </c>
      <c r="AC33" s="84" t="e">
        <f t="shared" si="1"/>
        <v>#DIV/0!</v>
      </c>
    </row>
    <row r="34" spans="1:29" ht="14.25" hidden="1" outlineLevel="1" x14ac:dyDescent="0.2">
      <c r="A34" s="54" t="s">
        <v>44</v>
      </c>
      <c r="B34" s="54" t="s">
        <v>38</v>
      </c>
      <c r="C34" s="64" t="str">
        <f>[10]elternsch_geburtsjahr_9!K$7</f>
        <v>–</v>
      </c>
      <c r="D34" s="55" t="str">
        <f>[10]elternsch_geburtsjahr_9!L$7</f>
        <v>–</v>
      </c>
      <c r="E34" s="55" t="str">
        <f>[10]elternsch_geburtsjahr_9!M$7</f>
        <v>–</v>
      </c>
      <c r="F34" s="55" t="str">
        <f>[10]elternsch_geburtsjahr_9!N$7</f>
        <v>–</v>
      </c>
      <c r="G34" s="55" t="str">
        <f>[10]elternsch_geburtsjahr_9!O$7</f>
        <v>–</v>
      </c>
      <c r="H34" s="55" t="str">
        <f>[10]elternsch_geburtsjahr_9!P$7</f>
        <v>–</v>
      </c>
      <c r="I34" s="55" t="str">
        <f>[10]elternsch_geburtsjahr_9!Q$7</f>
        <v>–</v>
      </c>
      <c r="J34" s="55" t="str">
        <f>[10]elternsch_geburtsjahr_9!R$7</f>
        <v>–</v>
      </c>
      <c r="K34" s="55" t="str">
        <f>[10]elternsch_geburtsjahr_9!S$7</f>
        <v>–</v>
      </c>
      <c r="L34" s="55" t="str">
        <f>[10]elternsch_geburtsjahr_9!T$7</f>
        <v>–</v>
      </c>
      <c r="M34" s="55" t="str">
        <f>[10]elternsch_geburtsjahr_9!U$7</f>
        <v>–</v>
      </c>
      <c r="N34" s="55" t="str">
        <f>[10]elternsch_geburtsjahr_9!V$7</f>
        <v>–</v>
      </c>
      <c r="O34" s="55" t="str">
        <f>[10]elternsch_geburtsjahr_9!W$7</f>
        <v>–</v>
      </c>
      <c r="P34" s="55" t="str">
        <f>[10]elternsch_geburtsjahr_9!X$7</f>
        <v>–</v>
      </c>
      <c r="Q34" s="55" t="str">
        <f>[10]elternsch_geburtsjahr_9!Y$7</f>
        <v>–</v>
      </c>
      <c r="R34" s="55" t="str">
        <f>[10]elternsch_geburtsjahr_9!Z$7</f>
        <v>–</v>
      </c>
      <c r="S34" s="55" t="str">
        <f>[10]elternsch_geburtsjahr_9!AA$7</f>
        <v>–</v>
      </c>
      <c r="T34" s="55" t="str">
        <f>[10]elternsch_geburtsjahr_9!AB$7</f>
        <v>–</v>
      </c>
      <c r="U34" s="55" t="str">
        <f>[10]elternsch_geburtsjahr_9!AC$7</f>
        <v>–</v>
      </c>
      <c r="V34" s="55" t="str">
        <f>[10]elternsch_geburtsjahr_9!AD$7</f>
        <v>–</v>
      </c>
      <c r="W34" s="55" t="str">
        <f>[10]elternsch_geburtsjahr_9!AE$7</f>
        <v>–</v>
      </c>
      <c r="X34" s="55">
        <f>[10]elternsch_geburtsjahr_9!AF$15</f>
        <v>933753</v>
      </c>
      <c r="Y34" s="55">
        <f>[10]elternsch_geburtsjahr_9!AG$15</f>
        <v>873376</v>
      </c>
      <c r="Z34" s="55">
        <f>[10]elternsch_geburtsjahr_9!AH$15</f>
        <v>0</v>
      </c>
      <c r="AA34" s="82">
        <f>[10]elternsch_geburtsjahr_9!AI$15</f>
        <v>0</v>
      </c>
      <c r="AB34" s="83" t="e">
        <f t="shared" si="0"/>
        <v>#DIV/0!</v>
      </c>
      <c r="AC34" s="84" t="str">
        <f t="shared" si="1"/>
        <v>–</v>
      </c>
    </row>
    <row r="35" spans="1:29" ht="14.25" hidden="1" outlineLevel="1" x14ac:dyDescent="0.2">
      <c r="A35" s="54" t="s">
        <v>42</v>
      </c>
      <c r="B35" s="54" t="s">
        <v>41</v>
      </c>
      <c r="C35" s="64" t="str">
        <f>[10]elternsch_geburtsjahr_9!K$8</f>
        <v>–</v>
      </c>
      <c r="D35" s="55" t="str">
        <f>[10]elternsch_geburtsjahr_9!L$8</f>
        <v>–</v>
      </c>
      <c r="E35" s="55" t="str">
        <f>[10]elternsch_geburtsjahr_9!M$8</f>
        <v>–</v>
      </c>
      <c r="F35" s="55" t="str">
        <f>[10]elternsch_geburtsjahr_9!N$8</f>
        <v>–</v>
      </c>
      <c r="G35" s="55" t="str">
        <f>[10]elternsch_geburtsjahr_9!O$8</f>
        <v>–</v>
      </c>
      <c r="H35" s="55" t="str">
        <f>[10]elternsch_geburtsjahr_9!P$8</f>
        <v>–</v>
      </c>
      <c r="I35" s="55" t="str">
        <f>[10]elternsch_geburtsjahr_9!Q$8</f>
        <v>–</v>
      </c>
      <c r="J35" s="55" t="str">
        <f>[10]elternsch_geburtsjahr_9!R$8</f>
        <v>–</v>
      </c>
      <c r="K35" s="55" t="str">
        <f>[10]elternsch_geburtsjahr_9!S$8</f>
        <v>–</v>
      </c>
      <c r="L35" s="55" t="str">
        <f>[10]elternsch_geburtsjahr_9!T$8</f>
        <v>–</v>
      </c>
      <c r="M35" s="55" t="str">
        <f>[10]elternsch_geburtsjahr_9!U$8</f>
        <v>–</v>
      </c>
      <c r="N35" s="55" t="str">
        <f>[10]elternsch_geburtsjahr_9!V$8</f>
        <v>–</v>
      </c>
      <c r="O35" s="55" t="str">
        <f>[10]elternsch_geburtsjahr_9!W$8</f>
        <v>–</v>
      </c>
      <c r="P35" s="55" t="str">
        <f>[10]elternsch_geburtsjahr_9!X$8</f>
        <v>–</v>
      </c>
      <c r="Q35" s="55" t="str">
        <f>[10]elternsch_geburtsjahr_9!Y$8</f>
        <v>–</v>
      </c>
      <c r="R35" s="55" t="str">
        <f>[10]elternsch_geburtsjahr_9!Z$8</f>
        <v>–</v>
      </c>
      <c r="S35" s="55" t="str">
        <f>[10]elternsch_geburtsjahr_9!AA$8</f>
        <v>–</v>
      </c>
      <c r="T35" s="55" t="str">
        <f>[10]elternsch_geburtsjahr_9!AB$8</f>
        <v>–</v>
      </c>
      <c r="U35" s="55" t="str">
        <f>[10]elternsch_geburtsjahr_9!AC$8</f>
        <v>–</v>
      </c>
      <c r="V35" s="55" t="str">
        <f>[10]elternsch_geburtsjahr_9!AD$8</f>
        <v>–</v>
      </c>
      <c r="W35" s="55" t="str">
        <f>[10]elternsch_geburtsjahr_9!AE$8</f>
        <v>–</v>
      </c>
      <c r="X35" s="55">
        <f>[10]elternsch_geburtsjahr_9!AF$16</f>
        <v>32024</v>
      </c>
      <c r="Y35" s="55">
        <f>[10]elternsch_geburtsjahr_9!AG$16</f>
        <v>48187</v>
      </c>
      <c r="Z35" s="55">
        <f>[10]elternsch_geburtsjahr_9!AH$16</f>
        <v>0</v>
      </c>
      <c r="AA35" s="82">
        <f>[10]elternsch_geburtsjahr_9!AI$16</f>
        <v>0</v>
      </c>
      <c r="AB35" s="83" t="e">
        <f t="shared" si="0"/>
        <v>#DIV/0!</v>
      </c>
      <c r="AC35" s="84" t="str">
        <f t="shared" si="1"/>
        <v>–</v>
      </c>
    </row>
    <row r="36" spans="1:29" ht="14.25" hidden="1" outlineLevel="1" x14ac:dyDescent="0.2">
      <c r="A36" s="54" t="s">
        <v>40</v>
      </c>
      <c r="B36" s="54" t="s">
        <v>40</v>
      </c>
      <c r="C36" s="64" t="str">
        <f>[10]elternsch_geburtsjahr_9!K$9</f>
        <v>–</v>
      </c>
      <c r="D36" s="55" t="str">
        <f>[10]elternsch_geburtsjahr_9!L$9</f>
        <v>–</v>
      </c>
      <c r="E36" s="55" t="str">
        <f>[10]elternsch_geburtsjahr_9!M$9</f>
        <v>–</v>
      </c>
      <c r="F36" s="55" t="str">
        <f>[10]elternsch_geburtsjahr_9!N$9</f>
        <v>–</v>
      </c>
      <c r="G36" s="55" t="str">
        <f>[10]elternsch_geburtsjahr_9!O$9</f>
        <v>–</v>
      </c>
      <c r="H36" s="55" t="str">
        <f>[10]elternsch_geburtsjahr_9!P$9</f>
        <v>–</v>
      </c>
      <c r="I36" s="55" t="str">
        <f>[10]elternsch_geburtsjahr_9!Q$9</f>
        <v>–</v>
      </c>
      <c r="J36" s="55" t="str">
        <f>[10]elternsch_geburtsjahr_9!R$9</f>
        <v>–</v>
      </c>
      <c r="K36" s="55" t="str">
        <f>[10]elternsch_geburtsjahr_9!S$9</f>
        <v>–</v>
      </c>
      <c r="L36" s="55" t="str">
        <f>[10]elternsch_geburtsjahr_9!T$9</f>
        <v>–</v>
      </c>
      <c r="M36" s="55" t="str">
        <f>[10]elternsch_geburtsjahr_9!U$9</f>
        <v>–</v>
      </c>
      <c r="N36" s="55" t="str">
        <f>[10]elternsch_geburtsjahr_9!V$9</f>
        <v>–</v>
      </c>
      <c r="O36" s="55" t="str">
        <f>[10]elternsch_geburtsjahr_9!W$9</f>
        <v>–</v>
      </c>
      <c r="P36" s="55" t="str">
        <f>[10]elternsch_geburtsjahr_9!X$9</f>
        <v>–</v>
      </c>
      <c r="Q36" s="55" t="str">
        <f>[10]elternsch_geburtsjahr_9!Y$9</f>
        <v>–</v>
      </c>
      <c r="R36" s="55" t="str">
        <f>[10]elternsch_geburtsjahr_9!Z$9</f>
        <v>–</v>
      </c>
      <c r="S36" s="55" t="str">
        <f>[10]elternsch_geburtsjahr_9!AA$9</f>
        <v>–</v>
      </c>
      <c r="T36" s="55" t="str">
        <f>[10]elternsch_geburtsjahr_9!AB$9</f>
        <v>–</v>
      </c>
      <c r="U36" s="55" t="str">
        <f>[10]elternsch_geburtsjahr_9!AC$9</f>
        <v>–</v>
      </c>
      <c r="V36" s="55" t="str">
        <f>[10]elternsch_geburtsjahr_9!AD$9</f>
        <v>–</v>
      </c>
      <c r="W36" s="55" t="str">
        <f>[10]elternsch_geburtsjahr_9!AE$9</f>
        <v>–</v>
      </c>
      <c r="X36" s="55" t="str">
        <f>[10]elternsch_geburtsjahr_9!AF$9</f>
        <v>–</v>
      </c>
      <c r="Y36" s="55">
        <f>[10]elternsch_geburtsjahr_9!AG$9</f>
        <v>13</v>
      </c>
      <c r="Z36" s="55">
        <f>[10]elternsch_geburtsjahr_9!AH$9</f>
        <v>14</v>
      </c>
      <c r="AA36" s="82">
        <f>[10]elternsch_geburtsjahr_9!AI$9</f>
        <v>14</v>
      </c>
      <c r="AB36" s="83">
        <f t="shared" si="0"/>
        <v>0</v>
      </c>
      <c r="AC36" s="84" t="str">
        <f t="shared" si="1"/>
        <v>–</v>
      </c>
    </row>
    <row r="37" spans="1:29" ht="12.75" collapsed="1" x14ac:dyDescent="0.2">
      <c r="A37" s="60" t="s">
        <v>8</v>
      </c>
      <c r="B37" s="60" t="s">
        <v>9</v>
      </c>
      <c r="C37" s="65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85"/>
      <c r="AC37" s="86"/>
    </row>
    <row r="38" spans="1:29" ht="14.25" x14ac:dyDescent="0.2">
      <c r="A38" s="54" t="s">
        <v>23</v>
      </c>
      <c r="B38" s="54" t="s">
        <v>22</v>
      </c>
      <c r="C38" s="64" t="str">
        <f>IF([9]elternsch_geburtsjahr_9!K12="–","–",[9]elternsch_geburtsjahr_9!K12)</f>
        <v>–</v>
      </c>
      <c r="D38" s="55" t="str">
        <f>IF([9]elternsch_geburtsjahr_9!L12="–","–",[9]elternsch_geburtsjahr_9!L12)</f>
        <v>–</v>
      </c>
      <c r="E38" s="55" t="str">
        <f>IF([9]elternsch_geburtsjahr_9!M12="–","–",[9]elternsch_geburtsjahr_9!M12)</f>
        <v>–</v>
      </c>
      <c r="F38" s="55" t="str">
        <f>IF([9]elternsch_geburtsjahr_9!N12="–","–",[9]elternsch_geburtsjahr_9!N12)</f>
        <v>–</v>
      </c>
      <c r="G38" s="55" t="str">
        <f>IF([9]elternsch_geburtsjahr_9!O12="–","–",[9]elternsch_geburtsjahr_9!O12)</f>
        <v>–</v>
      </c>
      <c r="H38" s="55">
        <f>I38/(1+([9]sept!R$27-[9]sept!Q$27)/ABS([9]sept!Q$27))</f>
        <v>107.00000000000001</v>
      </c>
      <c r="I38" s="55">
        <f>J38/(1+([9]sept!S$27-[9]sept!R$27)/ABS([9]sept!R$27))</f>
        <v>109.00000000000001</v>
      </c>
      <c r="J38" s="55">
        <f>K38/(1+([9]sept!T$27-[9]sept!S$27)/ABS([9]sept!S$27))</f>
        <v>110.00000000000001</v>
      </c>
      <c r="K38" s="55">
        <f>L38/(1+([9]sept!U$27-[9]sept!T$27)/ABS([9]sept!T$27))</f>
        <v>112</v>
      </c>
      <c r="L38" s="55">
        <f>M38/(1+([9]sept!V$27-[9]sept!U$27)/ABS([9]sept!U$27))</f>
        <v>117</v>
      </c>
      <c r="M38" s="55">
        <f>N38/(1+([9]sept!W$27-[9]sept!V$27)/ABS([9]sept!V$27))</f>
        <v>118</v>
      </c>
      <c r="N38" s="55">
        <f>O38/(1+([9]sept!X$27-[9]sept!W$27)/ABS([9]sept!W$27))</f>
        <v>120</v>
      </c>
      <c r="O38" s="55">
        <f>P38/(1+([9]sept!Y$27-[9]sept!X$27)/ABS([9]sept!X$27))</f>
        <v>121</v>
      </c>
      <c r="P38" s="55">
        <f>IF([9]elternsch_geburtsjahr_9!X12="–","–",[9]elternsch_geburtsjahr_9!X12)</f>
        <v>121</v>
      </c>
      <c r="Q38" s="55">
        <f>IF([9]elternsch_geburtsjahr_9!Y12="–","–",[9]elternsch_geburtsjahr_9!Y12)</f>
        <v>123</v>
      </c>
      <c r="R38" s="55">
        <f>IF([9]elternsch_geburtsjahr_9!Z12="–","–",[9]elternsch_geburtsjahr_9!Z12)</f>
        <v>124</v>
      </c>
      <c r="S38" s="55">
        <f>IF([9]elternsch_geburtsjahr_9!AA12="–","–",[9]elternsch_geburtsjahr_9!AA12)</f>
        <v>125</v>
      </c>
      <c r="T38" s="55">
        <f>IF([9]elternsch_geburtsjahr_9!AB12="–","–",[9]elternsch_geburtsjahr_9!AB12)</f>
        <v>125</v>
      </c>
      <c r="U38" s="55">
        <f>IF([9]elternsch_geburtsjahr_9!AC12="–","–",[9]elternsch_geburtsjahr_9!AC12)</f>
        <v>126</v>
      </c>
      <c r="V38" s="55">
        <f>IF([9]elternsch_geburtsjahr_9!AD12="–","–",[9]elternsch_geburtsjahr_9!AD12)</f>
        <v>127</v>
      </c>
      <c r="W38" s="55">
        <f>IF([9]elternsch_geburtsjahr_9!AE12="–","–",[9]elternsch_geburtsjahr_9!AE12)</f>
        <v>131</v>
      </c>
      <c r="X38" s="55">
        <f>IF([9]elternsch_geburtsjahr_9!AF12="–","–",[9]elternsch_geburtsjahr_9!AF12)</f>
        <v>131</v>
      </c>
      <c r="Y38" s="55">
        <f>IF([9]elternsch_geburtsjahr_9!AG12="–","–",[9]elternsch_geburtsjahr_9!AG12)</f>
        <v>133</v>
      </c>
      <c r="Z38" s="55">
        <f>IF([9]elternsch_geburtsjahr_9!AH12="–","–",[9]elternsch_geburtsjahr_9!AH12)</f>
        <v>139</v>
      </c>
      <c r="AA38" s="82">
        <f>IF([9]elternsch_geburtsjahr_9!AI12="–","–",[9]elternsch_geburtsjahr_9!AI12)</f>
        <v>143</v>
      </c>
      <c r="AB38" s="83">
        <f t="shared" si="0"/>
        <v>2.8776978417266189E-2</v>
      </c>
      <c r="AC38" s="84">
        <f t="shared" si="1"/>
        <v>1.5278410430315168E-2</v>
      </c>
    </row>
    <row r="39" spans="1:29" ht="14.25" x14ac:dyDescent="0.2">
      <c r="A39" s="54" t="s">
        <v>39</v>
      </c>
      <c r="B39" s="54" t="s">
        <v>38</v>
      </c>
      <c r="C39" s="64" t="str">
        <f>IF([9]elternsch_geburtsjahr_9!K13="–","–",[9]elternsch_geburtsjahr_9!K13)</f>
        <v>–</v>
      </c>
      <c r="D39" s="55" t="str">
        <f>IF([9]elternsch_geburtsjahr_9!L13="–","–",[9]elternsch_geburtsjahr_9!L13)</f>
        <v>–</v>
      </c>
      <c r="E39" s="55" t="str">
        <f>IF([9]elternsch_geburtsjahr_9!M13="–","–",[9]elternsch_geburtsjahr_9!M13)</f>
        <v>–</v>
      </c>
      <c r="F39" s="55" t="str">
        <f>IF([9]elternsch_geburtsjahr_9!N13="–","–",[9]elternsch_geburtsjahr_9!N13)</f>
        <v>–</v>
      </c>
      <c r="G39" s="55" t="str">
        <f>IF([9]elternsch_geburtsjahr_9!O13="–","–",[9]elternsch_geburtsjahr_9!O13)</f>
        <v>–</v>
      </c>
      <c r="H39" s="55" t="str">
        <f>IF([9]elternsch_geburtsjahr_9!P13="–","–",[9]elternsch_geburtsjahr_9!P13)</f>
        <v>–</v>
      </c>
      <c r="I39" s="55" t="str">
        <f>IF([9]elternsch_geburtsjahr_9!Q13="–","–",[9]elternsch_geburtsjahr_9!Q13)</f>
        <v>–</v>
      </c>
      <c r="J39" s="55" t="str">
        <f>IF([9]elternsch_geburtsjahr_9!R13="–","–",[9]elternsch_geburtsjahr_9!R13)</f>
        <v>–</v>
      </c>
      <c r="K39" s="55" t="str">
        <f>IF([9]elternsch_geburtsjahr_9!S13="–","–",[9]elternsch_geburtsjahr_9!S13)</f>
        <v>–</v>
      </c>
      <c r="L39" s="55" t="str">
        <f>IF([9]elternsch_geburtsjahr_9!T13="–","–",[9]elternsch_geburtsjahr_9!T13)</f>
        <v>–</v>
      </c>
      <c r="M39" s="55" t="str">
        <f>IF([9]elternsch_geburtsjahr_9!U13="–","–",[9]elternsch_geburtsjahr_9!U13)</f>
        <v>–</v>
      </c>
      <c r="N39" s="55" t="str">
        <f>IF([9]elternsch_geburtsjahr_9!V13="–","–",[9]elternsch_geburtsjahr_9!V13)</f>
        <v>–</v>
      </c>
      <c r="O39" s="55" t="str">
        <f>IF([9]elternsch_geburtsjahr_9!W13="–","–",[9]elternsch_geburtsjahr_9!W13)</f>
        <v>–</v>
      </c>
      <c r="P39" s="55" t="str">
        <f>IF([9]elternsch_geburtsjahr_9!X13="–","–",[9]elternsch_geburtsjahr_9!X13)</f>
        <v>–</v>
      </c>
      <c r="Q39" s="55" t="str">
        <f>IF([9]elternsch_geburtsjahr_9!Y13="–","–",[9]elternsch_geburtsjahr_9!Y13)</f>
        <v>–</v>
      </c>
      <c r="R39" s="55" t="str">
        <f>IF([9]elternsch_geburtsjahr_9!Z13="–","–",[9]elternsch_geburtsjahr_9!Z13)</f>
        <v>–</v>
      </c>
      <c r="S39" s="55" t="str">
        <f>IF([9]elternsch_geburtsjahr_9!AA13="–","–",[9]elternsch_geburtsjahr_9!AA13)</f>
        <v>–</v>
      </c>
      <c r="T39" s="55" t="str">
        <f>IF([9]elternsch_geburtsjahr_9!AB13="–","–",[9]elternsch_geburtsjahr_9!AB13)</f>
        <v>–</v>
      </c>
      <c r="U39" s="55" t="str">
        <f>IF([9]elternsch_geburtsjahr_9!AC13="–","–",[9]elternsch_geburtsjahr_9!AC13)</f>
        <v>–</v>
      </c>
      <c r="V39" s="55" t="str">
        <f>IF([9]elternsch_geburtsjahr_9!AD13="–","–",[9]elternsch_geburtsjahr_9!AD13)</f>
        <v>–</v>
      </c>
      <c r="W39" s="55" t="str">
        <f>IF([9]elternsch_geburtsjahr_9!AE13="–","–",[9]elternsch_geburtsjahr_9!AE13)</f>
        <v>–</v>
      </c>
      <c r="X39" s="55">
        <f>IF([9]elternsch_geburtsjahr_9!AF13="–","–",[9]elternsch_geburtsjahr_9!AF13)</f>
        <v>169</v>
      </c>
      <c r="Y39" s="55">
        <f>IF([9]elternsch_geburtsjahr_9!AG13="–","–",[9]elternsch_geburtsjahr_9!AG13)</f>
        <v>170</v>
      </c>
      <c r="Z39" s="55">
        <f>IF([9]elternsch_geburtsjahr_9!AH13="–","–",[9]elternsch_geburtsjahr_9!AH13)</f>
        <v>180</v>
      </c>
      <c r="AA39" s="82">
        <f>IF([9]elternsch_geburtsjahr_9!AI13="–","–",[9]elternsch_geburtsjahr_9!AI13)</f>
        <v>182</v>
      </c>
      <c r="AB39" s="83">
        <f t="shared" si="0"/>
        <v>1.1111111111111112E-2</v>
      </c>
      <c r="AC39" s="84" t="str">
        <f t="shared" si="1"/>
        <v>–</v>
      </c>
    </row>
    <row r="40" spans="1:29" ht="14.25" x14ac:dyDescent="0.2">
      <c r="A40" s="54" t="s">
        <v>42</v>
      </c>
      <c r="B40" s="54" t="s">
        <v>41</v>
      </c>
      <c r="C40" s="64" t="str">
        <f>IF([9]elternsch_geburtsjahr_9!K14="–","–",[9]elternsch_geburtsjahr_9!K14)</f>
        <v>–</v>
      </c>
      <c r="D40" s="55" t="str">
        <f>IF([9]elternsch_geburtsjahr_9!L14="–","–",[9]elternsch_geburtsjahr_9!L14)</f>
        <v>–</v>
      </c>
      <c r="E40" s="55" t="str">
        <f>IF([9]elternsch_geburtsjahr_9!M14="–","–",[9]elternsch_geburtsjahr_9!M14)</f>
        <v>–</v>
      </c>
      <c r="F40" s="55" t="str">
        <f>IF([9]elternsch_geburtsjahr_9!N14="–","–",[9]elternsch_geburtsjahr_9!N14)</f>
        <v>–</v>
      </c>
      <c r="G40" s="55" t="str">
        <f>IF([9]elternsch_geburtsjahr_9!O14="–","–",[9]elternsch_geburtsjahr_9!O14)</f>
        <v>–</v>
      </c>
      <c r="H40" s="55" t="str">
        <f>IF([9]elternsch_geburtsjahr_9!P14="–","–",[9]elternsch_geburtsjahr_9!P14)</f>
        <v>–</v>
      </c>
      <c r="I40" s="55" t="str">
        <f>IF([9]elternsch_geburtsjahr_9!Q14="–","–",[9]elternsch_geburtsjahr_9!Q14)</f>
        <v>–</v>
      </c>
      <c r="J40" s="55" t="str">
        <f>IF([9]elternsch_geburtsjahr_9!R14="–","–",[9]elternsch_geburtsjahr_9!R14)</f>
        <v>–</v>
      </c>
      <c r="K40" s="55" t="str">
        <f>IF([9]elternsch_geburtsjahr_9!S14="–","–",[9]elternsch_geburtsjahr_9!S14)</f>
        <v>–</v>
      </c>
      <c r="L40" s="55" t="str">
        <f>IF([9]elternsch_geburtsjahr_9!T14="–","–",[9]elternsch_geburtsjahr_9!T14)</f>
        <v>–</v>
      </c>
      <c r="M40" s="55" t="str">
        <f>IF([9]elternsch_geburtsjahr_9!U14="–","–",[9]elternsch_geburtsjahr_9!U14)</f>
        <v>–</v>
      </c>
      <c r="N40" s="55" t="str">
        <f>IF([9]elternsch_geburtsjahr_9!V14="–","–",[9]elternsch_geburtsjahr_9!V14)</f>
        <v>–</v>
      </c>
      <c r="O40" s="55" t="str">
        <f>IF([9]elternsch_geburtsjahr_9!W14="–","–",[9]elternsch_geburtsjahr_9!W14)</f>
        <v>–</v>
      </c>
      <c r="P40" s="55" t="str">
        <f>IF([9]elternsch_geburtsjahr_9!X14="–","–",[9]elternsch_geburtsjahr_9!X14)</f>
        <v>–</v>
      </c>
      <c r="Q40" s="55" t="str">
        <f>IF([9]elternsch_geburtsjahr_9!Y14="–","–",[9]elternsch_geburtsjahr_9!Y14)</f>
        <v>–</v>
      </c>
      <c r="R40" s="55" t="str">
        <f>IF([9]elternsch_geburtsjahr_9!Z14="–","–",[9]elternsch_geburtsjahr_9!Z14)</f>
        <v>–</v>
      </c>
      <c r="S40" s="55" t="str">
        <f>IF([9]elternsch_geburtsjahr_9!AA14="–","–",[9]elternsch_geburtsjahr_9!AA14)</f>
        <v>–</v>
      </c>
      <c r="T40" s="55" t="str">
        <f>IF([9]elternsch_geburtsjahr_9!AB14="–","–",[9]elternsch_geburtsjahr_9!AB14)</f>
        <v>–</v>
      </c>
      <c r="U40" s="55" t="str">
        <f>IF([9]elternsch_geburtsjahr_9!AC14="–","–",[9]elternsch_geburtsjahr_9!AC14)</f>
        <v>–</v>
      </c>
      <c r="V40" s="55" t="str">
        <f>IF([9]elternsch_geburtsjahr_9!AD14="–","–",[9]elternsch_geburtsjahr_9!AD14)</f>
        <v>–</v>
      </c>
      <c r="W40" s="55" t="str">
        <f>IF([9]elternsch_geburtsjahr_9!AE14="–","–",[9]elternsch_geburtsjahr_9!AE14)</f>
        <v>–</v>
      </c>
      <c r="X40" s="55">
        <f>IF([9]elternsch_geburtsjahr_9!AF14="–","–",[9]elternsch_geburtsjahr_9!AF14)</f>
        <v>142</v>
      </c>
      <c r="Y40" s="55">
        <f>IF([9]elternsch_geburtsjahr_9!AG14="–","–",[9]elternsch_geburtsjahr_9!AG14)</f>
        <v>142</v>
      </c>
      <c r="Z40" s="55">
        <f>IF([9]elternsch_geburtsjahr_9!AH14="–","–",[9]elternsch_geburtsjahr_9!AH14)</f>
        <v>148</v>
      </c>
      <c r="AA40" s="82">
        <f>IF([9]elternsch_geburtsjahr_9!AI14="–","–",[9]elternsch_geburtsjahr_9!AI14)</f>
        <v>151</v>
      </c>
      <c r="AB40" s="83">
        <f t="shared" si="0"/>
        <v>2.0270270270270271E-2</v>
      </c>
      <c r="AC40" s="84" t="str">
        <f t="shared" si="1"/>
        <v>–</v>
      </c>
    </row>
    <row r="41" spans="1:29" ht="15" thickBot="1" x14ac:dyDescent="0.25">
      <c r="A41" s="68" t="s">
        <v>40</v>
      </c>
      <c r="B41" s="68" t="s">
        <v>40</v>
      </c>
      <c r="C41" s="69" t="str">
        <f>IF([9]elternsch_geburtsjahr_9!K15="–","–",[9]elternsch_geburtsjahr_9!K15)</f>
        <v>–</v>
      </c>
      <c r="D41" s="69" t="str">
        <f>IF([9]elternsch_geburtsjahr_9!L15="–","–",[9]elternsch_geburtsjahr_9!L15)</f>
        <v>–</v>
      </c>
      <c r="E41" s="69" t="str">
        <f>IF([9]elternsch_geburtsjahr_9!M15="–","–",[9]elternsch_geburtsjahr_9!M15)</f>
        <v>–</v>
      </c>
      <c r="F41" s="69" t="str">
        <f>IF([9]elternsch_geburtsjahr_9!N15="–","–",[9]elternsch_geburtsjahr_9!N15)</f>
        <v>–</v>
      </c>
      <c r="G41" s="69" t="str">
        <f>IF([9]elternsch_geburtsjahr_9!O15="–","–",[9]elternsch_geburtsjahr_9!O15)</f>
        <v>–</v>
      </c>
      <c r="H41" s="69" t="str">
        <f>IF([9]elternsch_geburtsjahr_9!P15="–","–",[9]elternsch_geburtsjahr_9!P15)</f>
        <v>–</v>
      </c>
      <c r="I41" s="69" t="str">
        <f>IF([9]elternsch_geburtsjahr_9!Q15="–","–",[9]elternsch_geburtsjahr_9!Q15)</f>
        <v>–</v>
      </c>
      <c r="J41" s="69" t="str">
        <f>IF([9]elternsch_geburtsjahr_9!R15="–","–",[9]elternsch_geburtsjahr_9!R15)</f>
        <v>–</v>
      </c>
      <c r="K41" s="69" t="str">
        <f>IF([9]elternsch_geburtsjahr_9!S15="–","–",[9]elternsch_geburtsjahr_9!S15)</f>
        <v>–</v>
      </c>
      <c r="L41" s="69" t="str">
        <f>IF([9]elternsch_geburtsjahr_9!T15="–","–",[9]elternsch_geburtsjahr_9!T15)</f>
        <v>–</v>
      </c>
      <c r="M41" s="69" t="str">
        <f>IF([9]elternsch_geburtsjahr_9!U15="–","–",[9]elternsch_geburtsjahr_9!U15)</f>
        <v>–</v>
      </c>
      <c r="N41" s="69" t="str">
        <f>IF([9]elternsch_geburtsjahr_9!V15="–","–",[9]elternsch_geburtsjahr_9!V15)</f>
        <v>–</v>
      </c>
      <c r="O41" s="69" t="str">
        <f>IF([9]elternsch_geburtsjahr_9!W15="–","–",[9]elternsch_geburtsjahr_9!W15)</f>
        <v>–</v>
      </c>
      <c r="P41" s="69" t="str">
        <f>IF([9]elternsch_geburtsjahr_9!X15="–","–",[9]elternsch_geburtsjahr_9!X15)</f>
        <v>–</v>
      </c>
      <c r="Q41" s="69" t="str">
        <f>IF([9]elternsch_geburtsjahr_9!Y15="–","–",[9]elternsch_geburtsjahr_9!Y15)</f>
        <v>–</v>
      </c>
      <c r="R41" s="69" t="str">
        <f>IF([9]elternsch_geburtsjahr_9!Z15="–","–",[9]elternsch_geburtsjahr_9!Z15)</f>
        <v>–</v>
      </c>
      <c r="S41" s="69" t="str">
        <f>IF([9]elternsch_geburtsjahr_9!AA15="–","–",[9]elternsch_geburtsjahr_9!AA15)</f>
        <v>–</v>
      </c>
      <c r="T41" s="69" t="str">
        <f>IF([9]elternsch_geburtsjahr_9!AB15="–","–",[9]elternsch_geburtsjahr_9!AB15)</f>
        <v>–</v>
      </c>
      <c r="U41" s="69" t="str">
        <f>IF([9]elternsch_geburtsjahr_9!AC15="–","–",[9]elternsch_geburtsjahr_9!AC15)</f>
        <v>–</v>
      </c>
      <c r="V41" s="69" t="str">
        <f>IF([9]elternsch_geburtsjahr_9!AD15="–","–",[9]elternsch_geburtsjahr_9!AD15)</f>
        <v>–</v>
      </c>
      <c r="W41" s="69" t="str">
        <f>IF([9]elternsch_geburtsjahr_9!AE15="–","–",[9]elternsch_geburtsjahr_9!AE15)</f>
        <v>–</v>
      </c>
      <c r="X41" s="69" t="str">
        <f>IF([9]elternsch_geburtsjahr_9!AF15="–","–",[9]elternsch_geburtsjahr_9!AF15)</f>
        <v>–</v>
      </c>
      <c r="Y41" s="69" t="str">
        <f>IF([9]elternsch_geburtsjahr_9!AG15="–","–",[9]elternsch_geburtsjahr_9!AG15)</f>
        <v>–</v>
      </c>
      <c r="Z41" s="69">
        <f>IF([9]elternsch_geburtsjahr_9!AH15="–","–",[9]elternsch_geburtsjahr_9!AH15)</f>
        <v>176</v>
      </c>
      <c r="AA41" s="87">
        <f>IF([9]elternsch_geburtsjahr_9!AI15="–","–",[9]elternsch_geburtsjahr_9!AI15)</f>
        <v>196</v>
      </c>
      <c r="AB41" s="88">
        <f t="shared" si="0"/>
        <v>0.11363636363636363</v>
      </c>
      <c r="AC41" s="89" t="str">
        <f t="shared" si="1"/>
        <v>–</v>
      </c>
    </row>
    <row r="42" spans="1:29" x14ac:dyDescent="0.2"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29" x14ac:dyDescent="0.2"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29" x14ac:dyDescent="0.2"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</row>
    <row r="45" spans="1:29" x14ac:dyDescent="0.2"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18"/>
    </row>
    <row r="46" spans="1:29" x14ac:dyDescent="0.2"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18"/>
    </row>
    <row r="47" spans="1:29" x14ac:dyDescent="0.2"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18"/>
    </row>
    <row r="48" spans="1:29" x14ac:dyDescent="0.2"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18"/>
    </row>
    <row r="49" spans="3:28" x14ac:dyDescent="0.2"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18"/>
    </row>
    <row r="50" spans="3:28" x14ac:dyDescent="0.2"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18"/>
    </row>
    <row r="51" spans="3:28" x14ac:dyDescent="0.2"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18"/>
    </row>
    <row r="52" spans="3:28" x14ac:dyDescent="0.2"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3:28" x14ac:dyDescent="0.2">
      <c r="C53" s="81"/>
      <c r="D53" s="81"/>
      <c r="E53" s="81"/>
      <c r="F53" s="81"/>
      <c r="G53" s="81"/>
      <c r="H53" s="81"/>
      <c r="I53" s="19"/>
      <c r="J53" s="19"/>
      <c r="K53" s="19"/>
      <c r="L53" s="19"/>
      <c r="M53" s="19"/>
      <c r="N53" s="19"/>
      <c r="O53" s="19"/>
      <c r="P53" s="19"/>
      <c r="Q53" s="19"/>
    </row>
    <row r="54" spans="3:28" x14ac:dyDescent="0.2"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3:28" x14ac:dyDescent="0.2"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Q55" s="81"/>
    </row>
    <row r="56" spans="3:28" x14ac:dyDescent="0.2">
      <c r="C56" s="81"/>
      <c r="D56" s="81"/>
      <c r="E56" s="81"/>
      <c r="F56" s="81"/>
      <c r="G56" s="81"/>
      <c r="H56" s="81"/>
      <c r="I56" s="18"/>
      <c r="J56" s="18"/>
      <c r="K56" s="18"/>
      <c r="L56" s="18"/>
      <c r="M56" s="18"/>
      <c r="N56" s="18"/>
      <c r="O56" s="18"/>
      <c r="P56" s="81"/>
      <c r="Q56" s="81"/>
    </row>
    <row r="57" spans="3:28" x14ac:dyDescent="0.2"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105" spans="1:27" ht="12.75" x14ac:dyDescent="0.2">
      <c r="C105" s="41">
        <v>2000</v>
      </c>
      <c r="D105" s="41">
        <v>2001</v>
      </c>
      <c r="E105" s="41">
        <v>2002</v>
      </c>
      <c r="F105" s="41">
        <v>2003</v>
      </c>
      <c r="G105" s="41">
        <v>2004</v>
      </c>
      <c r="H105" s="41">
        <v>2005</v>
      </c>
      <c r="I105" s="41">
        <v>2006</v>
      </c>
      <c r="J105" s="41">
        <v>2007</v>
      </c>
      <c r="K105" s="41">
        <v>2008</v>
      </c>
      <c r="L105" s="41">
        <v>2009</v>
      </c>
      <c r="M105" s="41">
        <v>2010</v>
      </c>
      <c r="N105" s="41">
        <v>2011</v>
      </c>
      <c r="O105" s="41">
        <v>2012</v>
      </c>
      <c r="P105" s="41">
        <v>2013</v>
      </c>
      <c r="Q105" s="41">
        <v>2014</v>
      </c>
      <c r="R105" s="41">
        <v>2015</v>
      </c>
      <c r="S105" s="41">
        <v>2016</v>
      </c>
      <c r="T105" s="41">
        <v>2017</v>
      </c>
      <c r="U105" s="41">
        <v>2018</v>
      </c>
      <c r="V105" s="41">
        <v>2019</v>
      </c>
      <c r="W105" s="41">
        <v>2020</v>
      </c>
      <c r="X105" s="41">
        <v>2021</v>
      </c>
      <c r="Y105" s="41">
        <v>2022</v>
      </c>
      <c r="Z105" s="41">
        <v>2023</v>
      </c>
      <c r="AA105" s="41">
        <v>2024</v>
      </c>
    </row>
    <row r="106" spans="1:27" ht="12.75" x14ac:dyDescent="0.2">
      <c r="A106" s="44" t="s">
        <v>6</v>
      </c>
      <c r="B106" s="44" t="s">
        <v>7</v>
      </c>
    </row>
    <row r="107" spans="1:27" ht="12.75" x14ac:dyDescent="0.2">
      <c r="A107" s="70" t="s">
        <v>29</v>
      </c>
      <c r="B107" s="70" t="s">
        <v>24</v>
      </c>
      <c r="C107" s="71">
        <f>C6/1000</f>
        <v>201.21199999999999</v>
      </c>
      <c r="D107" s="72">
        <f t="shared" ref="D107:Y107" si="2">D6/1000</f>
        <v>211.09800000000001</v>
      </c>
      <c r="E107" s="72">
        <f t="shared" si="2"/>
        <v>203.67500000000001</v>
      </c>
      <c r="F107" s="72">
        <f t="shared" si="2"/>
        <v>209.13300000000001</v>
      </c>
      <c r="G107" s="72">
        <f t="shared" si="2"/>
        <v>143.191</v>
      </c>
      <c r="H107" s="72">
        <f t="shared" si="2"/>
        <v>162.63800000000001</v>
      </c>
      <c r="I107" s="72">
        <f t="shared" si="2"/>
        <v>169.44499999999999</v>
      </c>
      <c r="J107" s="72">
        <f t="shared" si="2"/>
        <v>174.983</v>
      </c>
      <c r="K107" s="72">
        <f t="shared" si="2"/>
        <v>173.81</v>
      </c>
      <c r="L107" s="72">
        <f t="shared" si="2"/>
        <v>170.45599999999999</v>
      </c>
      <c r="M107" s="72">
        <f t="shared" si="2"/>
        <v>160.27799999999999</v>
      </c>
      <c r="N107" s="72">
        <f t="shared" si="2"/>
        <v>147.011</v>
      </c>
      <c r="O107" s="72">
        <f t="shared" si="2"/>
        <v>142.297</v>
      </c>
      <c r="P107" s="72">
        <f t="shared" si="2"/>
        <v>134.67599999999999</v>
      </c>
      <c r="Q107" s="72">
        <f t="shared" si="2"/>
        <v>129.76599999999999</v>
      </c>
      <c r="R107" s="72">
        <f t="shared" si="2"/>
        <v>124.84699999999999</v>
      </c>
      <c r="S107" s="72">
        <f t="shared" si="2"/>
        <v>124.377</v>
      </c>
      <c r="T107" s="72">
        <f t="shared" si="2"/>
        <v>115.319</v>
      </c>
      <c r="U107" s="72">
        <f t="shared" si="2"/>
        <v>104.89400000000001</v>
      </c>
      <c r="V107" s="72">
        <f t="shared" si="2"/>
        <v>101.521</v>
      </c>
      <c r="W107" s="72">
        <f t="shared" si="2"/>
        <v>75.47</v>
      </c>
      <c r="X107" s="72">
        <f t="shared" si="2"/>
        <v>99.016000000000005</v>
      </c>
      <c r="Y107" s="73">
        <f t="shared" si="2"/>
        <v>99.367999999999995</v>
      </c>
      <c r="Z107" s="73">
        <f t="shared" ref="Z107:AA107" si="3">Z6/1000</f>
        <v>99.484999999999999</v>
      </c>
      <c r="AA107" s="73">
        <f t="shared" si="3"/>
        <v>102.116</v>
      </c>
    </row>
    <row r="108" spans="1:27" ht="12.75" x14ac:dyDescent="0.2">
      <c r="A108" s="54" t="s">
        <v>10</v>
      </c>
      <c r="B108" s="54" t="s">
        <v>2</v>
      </c>
      <c r="C108" s="74">
        <f>C8/1000</f>
        <v>114.30800000000001</v>
      </c>
      <c r="D108" s="75">
        <f t="shared" ref="D108:Y108" si="4">D8/1000</f>
        <v>98.558999999999997</v>
      </c>
      <c r="E108" s="75">
        <f t="shared" si="4"/>
        <v>91.179000000000002</v>
      </c>
      <c r="F108" s="75">
        <f t="shared" si="4"/>
        <v>77.509</v>
      </c>
      <c r="G108" s="75">
        <f t="shared" si="4"/>
        <v>59.765999999999998</v>
      </c>
      <c r="H108" s="75">
        <f t="shared" si="4"/>
        <v>58.970999999999997</v>
      </c>
      <c r="I108" s="75">
        <f t="shared" si="4"/>
        <v>56.283999999999999</v>
      </c>
      <c r="J108" s="75">
        <f t="shared" si="4"/>
        <v>56.792000000000002</v>
      </c>
      <c r="K108" s="75">
        <f t="shared" si="4"/>
        <v>56.718000000000004</v>
      </c>
      <c r="L108" s="75">
        <f t="shared" si="4"/>
        <v>57.11</v>
      </c>
      <c r="M108" s="75">
        <f t="shared" si="4"/>
        <v>58.287999999999997</v>
      </c>
      <c r="N108" s="75">
        <f t="shared" si="4"/>
        <v>58.161999999999999</v>
      </c>
      <c r="O108" s="75">
        <f t="shared" si="4"/>
        <v>58.404000000000003</v>
      </c>
      <c r="P108" s="75">
        <f t="shared" si="4"/>
        <v>57.4</v>
      </c>
      <c r="Q108" s="75">
        <f t="shared" si="4"/>
        <v>57.52</v>
      </c>
      <c r="R108" s="75">
        <f t="shared" si="4"/>
        <v>57.85</v>
      </c>
      <c r="S108" s="75">
        <f t="shared" si="4"/>
        <v>57.274000000000001</v>
      </c>
      <c r="T108" s="75">
        <f t="shared" si="4"/>
        <v>56.81</v>
      </c>
      <c r="U108" s="75">
        <f t="shared" si="4"/>
        <v>56.273000000000003</v>
      </c>
      <c r="V108" s="75">
        <f t="shared" si="4"/>
        <v>56.072000000000003</v>
      </c>
      <c r="W108" s="75">
        <f t="shared" si="4"/>
        <v>43.533000000000001</v>
      </c>
      <c r="X108" s="75">
        <f t="shared" si="4"/>
        <v>42.667000000000002</v>
      </c>
      <c r="Y108" s="76">
        <f t="shared" si="4"/>
        <v>44.625999999999998</v>
      </c>
      <c r="Z108" s="76">
        <f t="shared" ref="Z108:AA108" si="5">Z8/1000</f>
        <v>43.716999999999999</v>
      </c>
      <c r="AA108" s="76">
        <f t="shared" si="5"/>
        <v>43.274000000000001</v>
      </c>
    </row>
    <row r="109" spans="1:27" ht="12.75" x14ac:dyDescent="0.2">
      <c r="A109" s="54" t="s">
        <v>5</v>
      </c>
      <c r="B109" s="54" t="s">
        <v>1</v>
      </c>
      <c r="C109" s="74">
        <f>C10/1000</f>
        <v>2.5550000000000002</v>
      </c>
      <c r="D109" s="75">
        <f t="shared" ref="D109:Y109" si="6">D10/1000</f>
        <v>3.0219999999999998</v>
      </c>
      <c r="E109" s="75">
        <f t="shared" si="6"/>
        <v>3.9049999999999998</v>
      </c>
      <c r="F109" s="75">
        <f t="shared" si="6"/>
        <v>4.4870000000000001</v>
      </c>
      <c r="G109" s="75">
        <f t="shared" si="6"/>
        <v>4.2270000000000003</v>
      </c>
      <c r="H109" s="75">
        <f t="shared" si="6"/>
        <v>4.3719999999999999</v>
      </c>
      <c r="I109" s="75">
        <f t="shared" si="6"/>
        <v>4.6159999999999997</v>
      </c>
      <c r="J109" s="75">
        <f t="shared" si="6"/>
        <v>4.8150000000000004</v>
      </c>
      <c r="K109" s="75">
        <f t="shared" si="6"/>
        <v>5.4450000000000003</v>
      </c>
      <c r="L109" s="75">
        <f t="shared" si="6"/>
        <v>9.2449999999999992</v>
      </c>
      <c r="M109" s="75">
        <f t="shared" si="6"/>
        <v>13.458</v>
      </c>
      <c r="N109" s="75">
        <f t="shared" si="6"/>
        <v>15.401</v>
      </c>
      <c r="O109" s="75">
        <f t="shared" si="6"/>
        <v>16.042000000000002</v>
      </c>
      <c r="P109" s="75">
        <f t="shared" si="6"/>
        <v>17.035</v>
      </c>
      <c r="Q109" s="75">
        <f t="shared" si="6"/>
        <v>18.405000000000001</v>
      </c>
      <c r="R109" s="75">
        <f t="shared" si="6"/>
        <v>19.41</v>
      </c>
      <c r="S109" s="75">
        <f t="shared" si="6"/>
        <v>20.135000000000002</v>
      </c>
      <c r="T109" s="75">
        <f t="shared" si="6"/>
        <v>19.428999999999998</v>
      </c>
      <c r="U109" s="75">
        <f t="shared" si="6"/>
        <v>19.196999999999999</v>
      </c>
      <c r="V109" s="75">
        <f t="shared" si="6"/>
        <v>18.513000000000002</v>
      </c>
      <c r="W109" s="75">
        <f t="shared" si="6"/>
        <v>18.77</v>
      </c>
      <c r="X109" s="75">
        <f t="shared" si="6"/>
        <v>19.140999999999998</v>
      </c>
      <c r="Y109" s="76">
        <f t="shared" si="6"/>
        <v>20.004000000000001</v>
      </c>
      <c r="Z109" s="76">
        <f t="shared" ref="Z109:AA109" si="7">Z10/1000</f>
        <v>21.295999999999999</v>
      </c>
      <c r="AA109" s="76">
        <f t="shared" si="7"/>
        <v>22.327999999999999</v>
      </c>
    </row>
    <row r="110" spans="1:27" ht="12.75" x14ac:dyDescent="0.2">
      <c r="A110" s="54" t="s">
        <v>28</v>
      </c>
      <c r="B110" s="54" t="s">
        <v>25</v>
      </c>
      <c r="C110" s="75" t="str">
        <f t="shared" ref="C110:Y110" si="8">IF(OR(C28="…",C28="–"),"–",C28/1000)</f>
        <v>–</v>
      </c>
      <c r="D110" s="75" t="str">
        <f t="shared" si="8"/>
        <v>–</v>
      </c>
      <c r="E110" s="75" t="str">
        <f t="shared" si="8"/>
        <v>–</v>
      </c>
      <c r="F110" s="75" t="str">
        <f t="shared" si="8"/>
        <v>–</v>
      </c>
      <c r="G110" s="75" t="str">
        <f t="shared" si="8"/>
        <v>–</v>
      </c>
      <c r="H110" s="75">
        <f t="shared" si="8"/>
        <v>27.123027551376268</v>
      </c>
      <c r="I110" s="75">
        <f t="shared" si="8"/>
        <v>48.298402743512561</v>
      </c>
      <c r="J110" s="75">
        <f t="shared" si="8"/>
        <v>50.03280042366859</v>
      </c>
      <c r="K110" s="75">
        <f t="shared" si="8"/>
        <v>53.514431289476725</v>
      </c>
      <c r="L110" s="75">
        <f t="shared" si="8"/>
        <v>56.593348170345763</v>
      </c>
      <c r="M110" s="75">
        <f t="shared" si="8"/>
        <v>59.35699294746766</v>
      </c>
      <c r="N110" s="75">
        <f t="shared" si="8"/>
        <v>60.183278613776963</v>
      </c>
      <c r="O110" s="75">
        <f t="shared" si="8"/>
        <v>60.79697622030767</v>
      </c>
      <c r="P110" s="75">
        <f t="shared" si="8"/>
        <v>62.106999999999999</v>
      </c>
      <c r="Q110" s="75">
        <f t="shared" si="8"/>
        <v>64.650999999999996</v>
      </c>
      <c r="R110" s="75">
        <f t="shared" si="8"/>
        <v>66.34</v>
      </c>
      <c r="S110" s="75">
        <f t="shared" si="8"/>
        <v>67.468000000000004</v>
      </c>
      <c r="T110" s="75">
        <f t="shared" si="8"/>
        <v>67.546999999999997</v>
      </c>
      <c r="U110" s="75">
        <f t="shared" si="8"/>
        <v>68.52</v>
      </c>
      <c r="V110" s="75">
        <f t="shared" si="8"/>
        <v>68.551000000000002</v>
      </c>
      <c r="W110" s="75">
        <f t="shared" si="8"/>
        <v>69.400000000000006</v>
      </c>
      <c r="X110" s="75">
        <f t="shared" si="8"/>
        <v>73.793999999999997</v>
      </c>
      <c r="Y110" s="76">
        <f t="shared" si="8"/>
        <v>67.64</v>
      </c>
      <c r="Z110" s="76">
        <f t="shared" ref="Z110:AA110" si="9">IF(OR(Z28="…",Z28="–"),"–",Z28/1000)</f>
        <v>65.591999999999999</v>
      </c>
      <c r="AA110" s="76">
        <f t="shared" si="9"/>
        <v>64.055000000000007</v>
      </c>
    </row>
    <row r="111" spans="1:27" ht="13.5" thickBot="1" x14ac:dyDescent="0.25">
      <c r="A111" s="77" t="s">
        <v>27</v>
      </c>
      <c r="B111" s="77" t="s">
        <v>26</v>
      </c>
      <c r="C111" s="78" t="str">
        <f>IF(C29="–","–",C29/1000)</f>
        <v>–</v>
      </c>
      <c r="D111" s="79" t="str">
        <f t="shared" ref="D111:Y111" si="10">IF(D29="–","–",D29/1000)</f>
        <v>–</v>
      </c>
      <c r="E111" s="79" t="str">
        <f t="shared" si="10"/>
        <v>–</v>
      </c>
      <c r="F111" s="79" t="str">
        <f t="shared" si="10"/>
        <v>–</v>
      </c>
      <c r="G111" s="79" t="str">
        <f t="shared" si="10"/>
        <v>–</v>
      </c>
      <c r="H111" s="79" t="str">
        <f t="shared" si="10"/>
        <v>–</v>
      </c>
      <c r="I111" s="79" t="str">
        <f t="shared" si="10"/>
        <v>–</v>
      </c>
      <c r="J111" s="79" t="str">
        <f t="shared" si="10"/>
        <v>–</v>
      </c>
      <c r="K111" s="79" t="str">
        <f t="shared" si="10"/>
        <v>–</v>
      </c>
      <c r="L111" s="79" t="str">
        <f t="shared" si="10"/>
        <v>–</v>
      </c>
      <c r="M111" s="79" t="str">
        <f t="shared" si="10"/>
        <v>–</v>
      </c>
      <c r="N111" s="79" t="str">
        <f t="shared" si="10"/>
        <v>–</v>
      </c>
      <c r="O111" s="79" t="str">
        <f t="shared" si="10"/>
        <v>–</v>
      </c>
      <c r="P111" s="79" t="str">
        <f t="shared" si="10"/>
        <v>–</v>
      </c>
      <c r="Q111" s="79" t="str">
        <f t="shared" si="10"/>
        <v>–</v>
      </c>
      <c r="R111" s="79" t="str">
        <f t="shared" si="10"/>
        <v>–</v>
      </c>
      <c r="S111" s="79" t="str">
        <f t="shared" si="10"/>
        <v>–</v>
      </c>
      <c r="T111" s="79" t="str">
        <f t="shared" si="10"/>
        <v>–</v>
      </c>
      <c r="U111" s="79" t="str">
        <f t="shared" si="10"/>
        <v>–</v>
      </c>
      <c r="V111" s="79" t="str">
        <f t="shared" si="10"/>
        <v>–</v>
      </c>
      <c r="W111" s="79" t="str">
        <f t="shared" si="10"/>
        <v>–</v>
      </c>
      <c r="X111" s="79">
        <f t="shared" si="10"/>
        <v>67.215000000000003</v>
      </c>
      <c r="Y111" s="80">
        <f t="shared" si="10"/>
        <v>62.634999999999998</v>
      </c>
      <c r="Z111" s="80">
        <f t="shared" ref="Z111:AA111" si="11">IF(Z29="–","–",Z29/1000)</f>
        <v>62.902000000000001</v>
      </c>
      <c r="AA111" s="80">
        <f t="shared" si="11"/>
        <v>61.478999999999999</v>
      </c>
    </row>
    <row r="125" s="81" customFormat="1" ht="10.5" x14ac:dyDescent="0.15"/>
    <row r="126" s="81" customFormat="1" ht="10.5" x14ac:dyDescent="0.15"/>
    <row r="127" s="81" customFormat="1" ht="10.5" x14ac:dyDescent="0.15"/>
    <row r="128" s="81" customFormat="1" ht="10.5" x14ac:dyDescent="0.15"/>
    <row r="129" s="81" customFormat="1" ht="10.5" x14ac:dyDescent="0.15"/>
    <row r="130" s="81" customFormat="1" ht="10.5" x14ac:dyDescent="0.15"/>
    <row r="131" s="81" customFormat="1" ht="10.5" x14ac:dyDescent="0.15"/>
    <row r="132" s="81" customFormat="1" ht="10.5" x14ac:dyDescent="0.15"/>
  </sheetData>
  <pageMargins left="0.27559055118110237" right="0.31496062992125984" top="0.24" bottom="0.16" header="0.19" footer="0.16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APG_EO_3.1_3.2</vt:lpstr>
      <vt:lpstr>APG_EO_3.3</vt:lpstr>
      <vt:lpstr>APG_EO_3.3!Druckbereich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2020-05-26T06:52:51Z</cp:lastPrinted>
  <dcterms:created xsi:type="dcterms:W3CDTF">2012-01-24T12:55:29Z</dcterms:created>
  <dcterms:modified xsi:type="dcterms:W3CDTF">2025-10-15T12:31:22Z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2025-04-09T14:31:33Z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066ce49e-4873-4b4b-a384-ef8f413c777a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